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.LAPTOP-G37PJ1HH\Documents\FINANCIJE\izvješća\"/>
    </mc:Choice>
  </mc:AlternateContent>
  <xr:revisionPtr revIDLastSave="0" documentId="8_{8B16415C-E213-4EFB-A06E-AA6B367A640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Posebni dio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0" i="12" l="1"/>
  <c r="I120" i="12"/>
  <c r="J114" i="12"/>
  <c r="I114" i="12"/>
  <c r="J113" i="12"/>
  <c r="I113" i="12"/>
  <c r="J111" i="12"/>
  <c r="J107" i="12"/>
  <c r="I107" i="12"/>
  <c r="J101" i="12"/>
  <c r="I101" i="12"/>
  <c r="I16" i="12"/>
  <c r="J16" i="12"/>
  <c r="J135" i="12"/>
  <c r="J134" i="12"/>
  <c r="D6" i="8" l="1"/>
  <c r="E6" i="8"/>
  <c r="C7" i="8"/>
  <c r="C6" i="8" s="1"/>
  <c r="D7" i="8"/>
  <c r="E7" i="8"/>
  <c r="J29" i="12" l="1"/>
  <c r="J9" i="12"/>
  <c r="J10" i="12"/>
  <c r="J11" i="12"/>
  <c r="J12" i="12"/>
  <c r="J13" i="12"/>
  <c r="J14" i="12"/>
  <c r="J15" i="12"/>
  <c r="J17" i="12"/>
  <c r="J20" i="12"/>
  <c r="J21" i="12"/>
  <c r="J22" i="12"/>
  <c r="J24" i="12"/>
  <c r="J25" i="12"/>
  <c r="J27" i="12"/>
  <c r="J31" i="12"/>
  <c r="J32" i="12"/>
  <c r="J34" i="12"/>
  <c r="J39" i="12"/>
  <c r="J40" i="12"/>
  <c r="J41" i="12"/>
  <c r="J42" i="12"/>
  <c r="J43" i="12"/>
  <c r="J44" i="12"/>
  <c r="J45" i="12"/>
  <c r="J46" i="12"/>
  <c r="J47" i="12"/>
  <c r="J48" i="12"/>
  <c r="J55" i="12"/>
  <c r="J56" i="12"/>
  <c r="J58" i="12"/>
  <c r="J59" i="12"/>
  <c r="J60" i="12"/>
  <c r="J61" i="12"/>
  <c r="J62" i="12"/>
  <c r="J63" i="12"/>
  <c r="J65" i="12"/>
  <c r="J66" i="12"/>
  <c r="J67" i="12"/>
  <c r="J68" i="12"/>
  <c r="J70" i="12"/>
  <c r="J71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6" i="12"/>
  <c r="J91" i="12"/>
  <c r="J92" i="12"/>
  <c r="J93" i="12"/>
  <c r="J94" i="12"/>
  <c r="J96" i="12"/>
  <c r="J97" i="12"/>
  <c r="J102" i="12"/>
  <c r="J103" i="12"/>
  <c r="J109" i="12"/>
  <c r="J110" i="12"/>
  <c r="J112" i="12"/>
  <c r="J115" i="12"/>
  <c r="J117" i="12"/>
  <c r="J118" i="12"/>
  <c r="J119" i="12"/>
  <c r="J121" i="12"/>
  <c r="J122" i="12"/>
  <c r="J125" i="12"/>
  <c r="J126" i="12"/>
  <c r="J129" i="12"/>
  <c r="J130" i="12"/>
  <c r="J131" i="12"/>
  <c r="J132" i="12"/>
  <c r="J133" i="12"/>
  <c r="J136" i="12"/>
  <c r="J137" i="12"/>
  <c r="J138" i="12"/>
  <c r="J139" i="12"/>
  <c r="J140" i="12"/>
  <c r="J141" i="12"/>
  <c r="J157" i="12"/>
  <c r="J158" i="12"/>
  <c r="J159" i="12"/>
  <c r="J160" i="12"/>
  <c r="J161" i="12"/>
  <c r="J162" i="12"/>
  <c r="J163" i="12"/>
  <c r="J164" i="12"/>
  <c r="J165" i="12"/>
  <c r="J168" i="12"/>
  <c r="J172" i="12"/>
  <c r="J173" i="12"/>
  <c r="J176" i="12"/>
  <c r="J179" i="12"/>
  <c r="J181" i="12"/>
  <c r="J182" i="12"/>
  <c r="J184" i="12"/>
  <c r="J185" i="12"/>
  <c r="J186" i="12"/>
  <c r="I186" i="12"/>
  <c r="I185" i="12"/>
  <c r="I184" i="12"/>
  <c r="I183" i="12"/>
  <c r="I182" i="12"/>
  <c r="I181" i="12"/>
  <c r="I178" i="12"/>
  <c r="I175" i="12"/>
  <c r="I173" i="12"/>
  <c r="I172" i="12"/>
  <c r="I168" i="12"/>
  <c r="I165" i="12"/>
  <c r="I164" i="12"/>
  <c r="I163" i="12"/>
  <c r="I162" i="12"/>
  <c r="I161" i="12"/>
  <c r="I160" i="12"/>
  <c r="I159" i="12"/>
  <c r="I158" i="12"/>
  <c r="I157" i="12"/>
  <c r="I156" i="12"/>
  <c r="I155" i="12"/>
  <c r="I154" i="12"/>
  <c r="I153" i="12"/>
  <c r="I152" i="12"/>
  <c r="I151" i="12"/>
  <c r="I150" i="12"/>
  <c r="I149" i="12"/>
  <c r="I148" i="12"/>
  <c r="I147" i="12"/>
  <c r="I146" i="12"/>
  <c r="I145" i="12"/>
  <c r="I144" i="12"/>
  <c r="I143" i="12"/>
  <c r="I142" i="12"/>
  <c r="I138" i="12"/>
  <c r="I137" i="12"/>
  <c r="I129" i="12"/>
  <c r="I127" i="12"/>
  <c r="I126" i="12"/>
  <c r="I125" i="12"/>
  <c r="I122" i="12"/>
  <c r="I121" i="12"/>
  <c r="I119" i="12"/>
  <c r="I118" i="12"/>
  <c r="I115" i="12"/>
  <c r="I112" i="12"/>
  <c r="I105" i="12"/>
  <c r="I104" i="12"/>
  <c r="I103" i="12"/>
  <c r="I102" i="12"/>
  <c r="I98" i="12"/>
  <c r="I97" i="12"/>
  <c r="I96" i="12"/>
  <c r="I94" i="12"/>
  <c r="I93" i="12"/>
  <c r="I91" i="12"/>
  <c r="I83" i="12"/>
  <c r="I82" i="12"/>
  <c r="I81" i="12"/>
  <c r="I80" i="12"/>
  <c r="I79" i="12"/>
  <c r="I78" i="12"/>
  <c r="I77" i="12"/>
  <c r="I76" i="12"/>
  <c r="I75" i="12"/>
  <c r="I74" i="12"/>
  <c r="I73" i="12"/>
  <c r="I71" i="12"/>
  <c r="I70" i="12"/>
  <c r="I68" i="12"/>
  <c r="I67" i="12"/>
  <c r="I66" i="12"/>
  <c r="I65" i="12"/>
  <c r="I63" i="12"/>
  <c r="I62" i="12"/>
  <c r="I61" i="12"/>
  <c r="I60" i="12"/>
  <c r="I59" i="12"/>
  <c r="I58" i="12"/>
  <c r="I55" i="12"/>
  <c r="I54" i="12"/>
  <c r="I49" i="12"/>
  <c r="I47" i="12"/>
  <c r="I46" i="12"/>
  <c r="I45" i="12"/>
  <c r="I34" i="12"/>
  <c r="I32" i="12"/>
  <c r="I31" i="12"/>
  <c r="I29" i="12"/>
  <c r="I27" i="12"/>
  <c r="I25" i="12"/>
  <c r="I24" i="12"/>
  <c r="I22" i="12"/>
  <c r="I21" i="12"/>
  <c r="I20" i="12"/>
  <c r="I9" i="12"/>
  <c r="I17" i="12"/>
  <c r="I15" i="12"/>
  <c r="I13" i="12"/>
  <c r="I12" i="12"/>
  <c r="I11" i="12"/>
  <c r="I10" i="12"/>
  <c r="F24" i="8"/>
  <c r="H177" i="12"/>
  <c r="H171" i="12"/>
  <c r="H124" i="12"/>
  <c r="H116" i="12"/>
  <c r="H108" i="12"/>
  <c r="J95" i="12"/>
  <c r="H90" i="12"/>
  <c r="I90" i="12" s="1"/>
  <c r="H72" i="12"/>
  <c r="J72" i="12" s="1"/>
  <c r="H64" i="12"/>
  <c r="J64" i="12" s="1"/>
  <c r="J8" i="12"/>
  <c r="G177" i="12"/>
  <c r="G171" i="12"/>
  <c r="I139" i="12"/>
  <c r="G124" i="12"/>
  <c r="G116" i="12"/>
  <c r="G108" i="12"/>
  <c r="G72" i="12"/>
  <c r="G57" i="12"/>
  <c r="G64" i="12"/>
  <c r="I10" i="3"/>
  <c r="F6" i="11"/>
  <c r="F171" i="12"/>
  <c r="F108" i="12"/>
  <c r="F116" i="12"/>
  <c r="F124" i="12"/>
  <c r="G123" i="12" l="1"/>
  <c r="I180" i="12"/>
  <c r="I171" i="12"/>
  <c r="J124" i="12"/>
  <c r="I89" i="12"/>
  <c r="I128" i="12"/>
  <c r="J180" i="12"/>
  <c r="G99" i="12"/>
  <c r="G69" i="12" s="1"/>
  <c r="J108" i="12"/>
  <c r="J116" i="12"/>
  <c r="H170" i="12"/>
  <c r="H169" i="12" s="1"/>
  <c r="G170" i="12"/>
  <c r="G169" i="12" s="1"/>
  <c r="J90" i="12"/>
  <c r="J167" i="12"/>
  <c r="I124" i="12"/>
  <c r="I116" i="12"/>
  <c r="H99" i="12"/>
  <c r="J99" i="12" s="1"/>
  <c r="I177" i="12"/>
  <c r="J128" i="12"/>
  <c r="I108" i="12"/>
  <c r="J171" i="12"/>
  <c r="I100" i="12"/>
  <c r="I167" i="12"/>
  <c r="J100" i="12"/>
  <c r="I95" i="12"/>
  <c r="J177" i="12"/>
  <c r="H123" i="12"/>
  <c r="I72" i="12"/>
  <c r="H57" i="12"/>
  <c r="I64" i="12"/>
  <c r="G56" i="12"/>
  <c r="I56" i="12" s="1"/>
  <c r="J7" i="12"/>
  <c r="I7" i="12"/>
  <c r="I8" i="12"/>
  <c r="F123" i="12"/>
  <c r="F170" i="12"/>
  <c r="F169" i="12" s="1"/>
  <c r="G39" i="8"/>
  <c r="F39" i="8"/>
  <c r="F36" i="8"/>
  <c r="F26" i="8"/>
  <c r="F31" i="8"/>
  <c r="F30" i="8"/>
  <c r="G22" i="8"/>
  <c r="F22" i="8"/>
  <c r="F14" i="8"/>
  <c r="F9" i="8"/>
  <c r="J16" i="3"/>
  <c r="K16" i="3"/>
  <c r="H21" i="3"/>
  <c r="C24" i="8"/>
  <c r="C23" i="8" s="1"/>
  <c r="G10" i="3"/>
  <c r="J10" i="3" s="1"/>
  <c r="J89" i="12" l="1"/>
  <c r="I170" i="12"/>
  <c r="I99" i="12"/>
  <c r="I169" i="12"/>
  <c r="J169" i="12"/>
  <c r="I123" i="12"/>
  <c r="J123" i="12"/>
  <c r="J87" i="12"/>
  <c r="I87" i="12"/>
  <c r="H69" i="12"/>
  <c r="J170" i="12"/>
  <c r="J57" i="12"/>
  <c r="I57" i="12"/>
  <c r="I6" i="12"/>
  <c r="J6" i="12"/>
  <c r="E24" i="8"/>
  <c r="E23" i="8" s="1"/>
  <c r="D24" i="8"/>
  <c r="D23" i="8" s="1"/>
  <c r="I88" i="12" l="1"/>
  <c r="J88" i="12"/>
  <c r="J69" i="12"/>
  <c r="I69" i="12"/>
  <c r="J45" i="3"/>
  <c r="K45" i="3"/>
  <c r="K49" i="3"/>
  <c r="K38" i="3"/>
  <c r="J31" i="3"/>
  <c r="K31" i="3"/>
  <c r="J32" i="3"/>
  <c r="K32" i="3"/>
  <c r="J33" i="3"/>
  <c r="K33" i="3"/>
  <c r="G7" i="11" l="1"/>
  <c r="G8" i="11"/>
  <c r="G9" i="11"/>
  <c r="G10" i="11"/>
  <c r="F7" i="11"/>
  <c r="F8" i="11"/>
  <c r="F9" i="11"/>
  <c r="F10" i="11"/>
  <c r="G6" i="11"/>
  <c r="G14" i="8"/>
  <c r="E15" i="8"/>
  <c r="E13" i="8"/>
  <c r="F13" i="8" s="1"/>
  <c r="D15" i="8"/>
  <c r="D13" i="8"/>
  <c r="F19" i="8"/>
  <c r="C13" i="8"/>
  <c r="G15" i="8" l="1"/>
  <c r="G13" i="8"/>
  <c r="I21" i="3"/>
  <c r="J27" i="3"/>
  <c r="K27" i="3"/>
  <c r="J28" i="3"/>
  <c r="K28" i="3"/>
  <c r="J29" i="3"/>
  <c r="K29" i="3"/>
  <c r="J34" i="3"/>
  <c r="K34" i="3"/>
  <c r="J38" i="3"/>
  <c r="J39" i="3"/>
  <c r="K39" i="3"/>
  <c r="J40" i="3"/>
  <c r="K40" i="3"/>
  <c r="J41" i="3"/>
  <c r="K41" i="3"/>
  <c r="J42" i="3"/>
  <c r="K42" i="3"/>
  <c r="J44" i="3"/>
  <c r="K44" i="3"/>
  <c r="J51" i="3"/>
  <c r="K51" i="3"/>
  <c r="J52" i="3"/>
  <c r="J53" i="3"/>
  <c r="K53" i="3"/>
  <c r="J54" i="3"/>
  <c r="J57" i="3"/>
  <c r="K57" i="3"/>
  <c r="K58" i="3"/>
  <c r="J23" i="3"/>
  <c r="J24" i="3"/>
  <c r="K25" i="3" l="1"/>
  <c r="G21" i="3"/>
  <c r="J20" i="3" l="1"/>
  <c r="J25" i="3"/>
  <c r="K22" i="3"/>
  <c r="K23" i="3"/>
  <c r="J12" i="3"/>
  <c r="J13" i="3"/>
  <c r="J14" i="3"/>
  <c r="J15" i="3"/>
  <c r="J22" i="3"/>
  <c r="K21" i="3"/>
  <c r="J21" i="3"/>
  <c r="K20" i="3"/>
  <c r="K12" i="3"/>
  <c r="K13" i="3"/>
  <c r="K14" i="3"/>
  <c r="K15" i="3"/>
  <c r="G37" i="8" l="1"/>
  <c r="F37" i="8"/>
  <c r="G36" i="8"/>
  <c r="G35" i="8"/>
  <c r="F35" i="8"/>
  <c r="G34" i="8"/>
  <c r="F34" i="8"/>
  <c r="G33" i="8"/>
  <c r="F33" i="8"/>
  <c r="G32" i="8"/>
  <c r="F32" i="8"/>
  <c r="G31" i="8"/>
  <c r="G30" i="8"/>
  <c r="G28" i="8"/>
  <c r="F28" i="8"/>
  <c r="G27" i="8"/>
  <c r="G26" i="8"/>
  <c r="G25" i="8"/>
  <c r="F25" i="8"/>
  <c r="G24" i="8"/>
  <c r="G23" i="8"/>
  <c r="F23" i="8"/>
  <c r="G20" i="8"/>
  <c r="G7" i="8"/>
  <c r="G8" i="8"/>
  <c r="G9" i="8"/>
  <c r="G10" i="8"/>
  <c r="G11" i="8"/>
  <c r="G16" i="8"/>
  <c r="G17" i="8"/>
  <c r="G18" i="8"/>
  <c r="G19" i="8"/>
  <c r="G6" i="8"/>
  <c r="F7" i="8"/>
  <c r="F8" i="8"/>
  <c r="F11" i="8"/>
  <c r="F15" i="8"/>
  <c r="F16" i="8"/>
  <c r="F17" i="8"/>
  <c r="F18" i="8"/>
  <c r="F20" i="8"/>
  <c r="F6" i="8"/>
  <c r="K10" i="3"/>
  <c r="K10" i="1"/>
  <c r="K13" i="1"/>
  <c r="K14" i="1"/>
  <c r="K15" i="1"/>
  <c r="K9" i="1"/>
  <c r="J10" i="1"/>
  <c r="J13" i="1"/>
  <c r="J14" i="1"/>
</calcChain>
</file>

<file path=xl/sharedStrings.xml><?xml version="1.0" encoding="utf-8"?>
<sst xmlns="http://schemas.openxmlformats.org/spreadsheetml/2006/main" count="356" uniqueCount="182">
  <si>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</si>
  <si>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</si>
  <si>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</si>
  <si>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</si>
  <si>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</si>
  <si>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</si>
  <si>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</si>
  <si>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</si>
  <si>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</si>
  <si>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</si>
  <si>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INDEKS</t>
  </si>
  <si>
    <t xml:space="preserve">IZVJEŠTAJ O PRIHODIMA I RASHODIMA PREMA EKONOMSKOJ KLASIFIKACIJI </t>
  </si>
  <si>
    <t>Pomoći iz inozemstva i od subjekata unutar općeg proračuna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</si>
  <si>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</si>
  <si>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</si>
  <si>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</si>
  <si>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</si>
  <si>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</si>
  <si>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</si>
  <si>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</si>
  <si>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</si>
  <si>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</si>
  <si>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>IZVJEŠTAJ O RASHODIMA PREMA FUNKCIJSKOJ KLASIFIKACIJI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</si>
  <si>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</si>
  <si>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</si>
  <si>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</si>
  <si>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</si>
  <si>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</si>
  <si>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</si>
  <si>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</si>
  <si>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</si>
  <si>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</si>
  <si>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</si>
  <si>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</si>
  <si>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RAČUN PRIHODA I RASHODA </t>
  </si>
  <si>
    <t>SAŽETAK RAČUNA FINANCIRANJA</t>
  </si>
  <si>
    <t>RAZLIKA - VIŠAK MANJAK</t>
  </si>
  <si>
    <t>SAŽETAK  RAČUNA PRIHODA I RASHODA I  RAČUNA FINANCIRANJA  može sadržavati i dodatne podatke.</t>
  </si>
  <si>
    <t>PRIJENOS VIŠKA/MANJKA U SLJEDEĆE RAZDOBLJE</t>
  </si>
  <si>
    <t>SAŽETAK RAČUNA PRIHODA I RASHODA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</si>
  <si>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</si>
  <si>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</si>
  <si>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5=4/2*100</t>
  </si>
  <si>
    <t>6=4/3*100</t>
  </si>
  <si>
    <t>12 Višak/manjak prihoda- ZŽ</t>
  </si>
  <si>
    <t>19 Predfinanciranje iz ŽP</t>
  </si>
  <si>
    <t>4 Prihodi posebne namjene</t>
  </si>
  <si>
    <t>41 Prihodi posebne namjene</t>
  </si>
  <si>
    <t>42 Višak/manjak prihoda korisnici</t>
  </si>
  <si>
    <t>45 F.P. i dod.udio u por.na doh</t>
  </si>
  <si>
    <t>51 Državni proračun</t>
  </si>
  <si>
    <t>54 Pomoći iz inozemnstva</t>
  </si>
  <si>
    <t>61 Tekuće pomoći donacije</t>
  </si>
  <si>
    <t>0 Javnost</t>
  </si>
  <si>
    <t>09 Obrazovanje</t>
  </si>
  <si>
    <t>091 Predškolsko i osnovno obrazovanje</t>
  </si>
  <si>
    <t>096 Dodatne usluge u obrazovanju</t>
  </si>
  <si>
    <t>Prihodi iz nadležnog proračuna</t>
  </si>
  <si>
    <t>Prihodi od od admin. I upr. Pristojbi</t>
  </si>
  <si>
    <t>Stručno usavršavanje</t>
  </si>
  <si>
    <t>Ostale naknade troš.zaposlenima</t>
  </si>
  <si>
    <t>Rashodi za materijale i energiju</t>
  </si>
  <si>
    <t>Uredski mat. I ostali mat.rashodi</t>
  </si>
  <si>
    <t>Materijal i sirovine</t>
  </si>
  <si>
    <t>Energija</t>
  </si>
  <si>
    <t>Materijal i djel. Za tek i inv.održ</t>
  </si>
  <si>
    <t>Sitni inventar</t>
  </si>
  <si>
    <t>Službena odjeća i obuća</t>
  </si>
  <si>
    <t>Rashodi za usluge</t>
  </si>
  <si>
    <t>Usluge telefona, pošte i prijevoza</t>
  </si>
  <si>
    <t>Usluge tek.i inv.održ</t>
  </si>
  <si>
    <t>Komunalne usluge</t>
  </si>
  <si>
    <t>Zakupnine i najamnine</t>
  </si>
  <si>
    <t>Zdravs.i veter.usluge</t>
  </si>
  <si>
    <t>Intelektualne usluge</t>
  </si>
  <si>
    <t>Računalne usluge</t>
  </si>
  <si>
    <t>Ostali nespomenuti rashodi poslovanja</t>
  </si>
  <si>
    <t>Premije osiguranja</t>
  </si>
  <si>
    <t>Reprezentacija</t>
  </si>
  <si>
    <t>Članarine</t>
  </si>
  <si>
    <t>Bankarske usluge i usl.pl.prometa</t>
  </si>
  <si>
    <t>Novčana naknada zbog nezapoš.osoba s invalid.</t>
  </si>
  <si>
    <t xml:space="preserve">Prijevoz zaposlenih </t>
  </si>
  <si>
    <t>Ostale usluge</t>
  </si>
  <si>
    <t>Tekuće donacije građanima</t>
  </si>
  <si>
    <t>Ostale naknade iz proračuna-prehrana</t>
  </si>
  <si>
    <t>53 Proračun JLS</t>
  </si>
  <si>
    <t>Prihodi od prodaje proizvoda i robe te pruženih usluga i prihodi od donacija</t>
  </si>
  <si>
    <t>49 DEC- nedostajuća sredstva</t>
  </si>
  <si>
    <t>71 Prihodi od prodaje nefinancijske imovine</t>
  </si>
  <si>
    <t>OSTVARENJE/IZVRŠENJE 
2024. GODINE</t>
  </si>
  <si>
    <t>Prihodi od prodaje proizvedene dugotrajne imovine</t>
  </si>
  <si>
    <t>Naknade troškova osobama izvan radnog odnosa</t>
  </si>
  <si>
    <t>Naknade troškova službenog puta</t>
  </si>
  <si>
    <t xml:space="preserve">Rashodi i izdaci po izvorima financiranja, ekonomskoj i programskoj  klasifikaciji </t>
  </si>
  <si>
    <t>Konto</t>
  </si>
  <si>
    <t>Izvor financiranja</t>
  </si>
  <si>
    <t>Aktivnost</t>
  </si>
  <si>
    <t>Račun rashoda-naziv računa</t>
  </si>
  <si>
    <t xml:space="preserve">Ostvarenje preth. god. </t>
  </si>
  <si>
    <t>RASHODI POSLOVANJA</t>
  </si>
  <si>
    <t>Stručno usavršavanje zaposlenika</t>
  </si>
  <si>
    <t>Ostale naknade troškova zaposlenima</t>
  </si>
  <si>
    <t>Uredski materijal</t>
  </si>
  <si>
    <t>Materijali i dijelovi za tekuć.i inves.održ.</t>
  </si>
  <si>
    <t>Sitni inventar i auto gume</t>
  </si>
  <si>
    <t>0.00</t>
  </si>
  <si>
    <t>100.00</t>
  </si>
  <si>
    <t>Usluge telefona ,pošte i prijevoza</t>
  </si>
  <si>
    <t>Usluge tekuć.i investic.održavanja</t>
  </si>
  <si>
    <t>Usluge promidžbe i informiranja</t>
  </si>
  <si>
    <t xml:space="preserve">Zdravstvene usluge </t>
  </si>
  <si>
    <t>Ostali nespom.rashodi poslovanja</t>
  </si>
  <si>
    <t>Uredska oprema i namještaj</t>
  </si>
  <si>
    <t>Rashodi za materijal i energiju</t>
  </si>
  <si>
    <t>Postrojenja i oprema</t>
  </si>
  <si>
    <t>Plaće za zaposlene</t>
  </si>
  <si>
    <t>Plaće za redovan rad</t>
  </si>
  <si>
    <t>Ostali rashodi za zaposlene</t>
  </si>
  <si>
    <t>Doprinosi za zdravstveno osiguranje</t>
  </si>
  <si>
    <t>Doprinosi za obavezno zdravstveno osiguranje</t>
  </si>
  <si>
    <t>Naknade za prijevoz na posao i s posla</t>
  </si>
  <si>
    <t>Novčana nak.posl.zbog.nezapoš. osoba s invalid.</t>
  </si>
  <si>
    <t>Plaće</t>
  </si>
  <si>
    <t>Namirnice</t>
  </si>
  <si>
    <t>Ostali financijski rashodi</t>
  </si>
  <si>
    <t>Bankarske usluge i usluge platnog prometa</t>
  </si>
  <si>
    <t>Knjige, umjetnička djela i ostale izložbene vrijednosti</t>
  </si>
  <si>
    <t xml:space="preserve">                                Rashodi za nabavu proizvedene dugotrajne imovine</t>
  </si>
  <si>
    <t>Plaće za zapslene</t>
  </si>
  <si>
    <t>Doprinosi za obvezno zdravstveno osiguranje</t>
  </si>
  <si>
    <t>Doprinosi na plaće</t>
  </si>
  <si>
    <t xml:space="preserve">Naknade troškova zaposlenima </t>
  </si>
  <si>
    <t>Usluge telefona, interneta, pošte i prijevoza</t>
  </si>
  <si>
    <t>Usluge tekućeg i investicijskog održavanja</t>
  </si>
  <si>
    <t>Uređaji, strojevi i oprema za ostale namjene</t>
  </si>
  <si>
    <t>Knjige</t>
  </si>
  <si>
    <t>Rashodi za nabavu proizvedene dugotrajne imovine</t>
  </si>
  <si>
    <t>Rashodi za donacije, kazne, naknade šteta i kapitalne pomoći</t>
  </si>
  <si>
    <t>Tekuće donacije</t>
  </si>
  <si>
    <t>Tekuće donacije u naravi</t>
  </si>
  <si>
    <t>Program 4306    Nacionalni EU projekti</t>
  </si>
  <si>
    <t>Ostali nenavedeni rashodi za zaposlene</t>
  </si>
  <si>
    <t>Naknade za prijevoz, za rad na terenu i odvojeni život</t>
  </si>
  <si>
    <t>K202-02               Nabava proizvedene dugotrajne imovine</t>
  </si>
  <si>
    <t>Rashodi za nabavu proizvedne dugotrajne imovine</t>
  </si>
  <si>
    <t>T2202-03             Hitne intervencije u osnovnim školama</t>
  </si>
  <si>
    <t>Rashodi za nabavu neifnancijske imovine</t>
  </si>
  <si>
    <t>A2202-04             Administracija i upravljanje</t>
  </si>
  <si>
    <t>A2203-01             Javne potrebe u prosvjeti - korisnici</t>
  </si>
  <si>
    <t>A2203-04             Podizanje kvalitete i standarda u školstvu</t>
  </si>
  <si>
    <t>Program 2202      Osnovno školstvo - standard</t>
  </si>
  <si>
    <t>A2203-14             Natjecanja i smotre u OŠ</t>
  </si>
  <si>
    <t>A2203-27             Udžbenici</t>
  </si>
  <si>
    <t>A2203-33             Prehrana za učenike</t>
  </si>
  <si>
    <t>A2203-34             Zalihe menstrualnih higijenskih potrepština</t>
  </si>
  <si>
    <t xml:space="preserve">T4306-03             Inkluzija - korak bliže društvu bez prepreka </t>
  </si>
  <si>
    <t>Financijski rashodi</t>
  </si>
  <si>
    <t>A2203-28             Centar izvrsnosti OŠ</t>
  </si>
  <si>
    <t xml:space="preserve">Program   2203   Osnovno školstvo - iznad standarda                                                           </t>
  </si>
  <si>
    <t>Indeks                 5= 4/3*100</t>
  </si>
  <si>
    <t>Indeks             6=4/2*100</t>
  </si>
  <si>
    <t xml:space="preserve">OSTVARENJE/IZVRŠENJE 
2024. GODINE </t>
  </si>
  <si>
    <t>TEKUĆI PLAN 2025.GODINE</t>
  </si>
  <si>
    <t>OSTVARENJE/IZVRŠENJE 
2025. GODINE</t>
  </si>
  <si>
    <t xml:space="preserve">OSTVARENJE/IZVRŠENJE 
2024. GODINE. </t>
  </si>
  <si>
    <t>Izvršenje za  2024.</t>
  </si>
  <si>
    <t xml:space="preserve"> Plan 2025.</t>
  </si>
  <si>
    <t xml:space="preserve">Izvršenje za   2025.             </t>
  </si>
  <si>
    <t>Pristojbe i naknade</t>
  </si>
  <si>
    <t>0,00,</t>
  </si>
  <si>
    <t>Intelektualne usluge UO</t>
  </si>
  <si>
    <t>T2203-03              Kapitalna ulaganja u osnovnim školama</t>
  </si>
  <si>
    <t>Rashodi za dodatna ulaganja na nefinancijskoj imovini</t>
  </si>
  <si>
    <t>Dodatna ulaganja na građevinskim objektima</t>
  </si>
  <si>
    <t>A2203-07             Rad sa darovitim i visoko motiviranim učenicima OŠ</t>
  </si>
  <si>
    <t>Materijal i dijelovi za tek. Invest. Održav.</t>
  </si>
  <si>
    <t xml:space="preserve">Intelektualne usluge </t>
  </si>
  <si>
    <t>Ostali nespomenute usluge</t>
  </si>
  <si>
    <t>Kapitalna ulaganja OŠ</t>
  </si>
  <si>
    <t>9 PRENESENI VIŠAK/MANJAK IZ PRETHODNE GODINE</t>
  </si>
  <si>
    <t xml:space="preserve"> IZVJEŠTAJ O IZVRŠENJU FINANCIJSKOG PLANA ZA OSNOVNU ŠKOLU JURJA DALMATINCA PAG ZA RAZDOBLJE 01.01.2025 - 31.12.2025.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</si>
</sst>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8"/>
      <color theme="1"/>
      <name val="Arial"/>
      <family val="2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4" fontId="1" fillId="0" borderId="3" xfId="0" applyNumberFormat="1" applyFont="1" applyBorder="1"/>
    <xf numFmtId="2" fontId="0" fillId="0" borderId="3" xfId="0" applyNumberFormat="1" applyBorder="1"/>
    <xf numFmtId="4" fontId="19" fillId="0" borderId="3" xfId="0" applyNumberFormat="1" applyFont="1" applyBorder="1" applyAlignment="1" applyProtection="1">
      <alignment horizontal="right" vertical="center" shrinkToFit="1"/>
      <protection locked="0"/>
    </xf>
    <xf numFmtId="4" fontId="6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0" fillId="0" borderId="3" xfId="0" applyNumberFormat="1" applyBorder="1"/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 wrapText="1"/>
    </xf>
    <xf numFmtId="0" fontId="11" fillId="4" borderId="3" xfId="0" quotePrefix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6" fillId="4" borderId="3" xfId="0" quotePrefix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11" fillId="5" borderId="3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0" fontId="11" fillId="6" borderId="3" xfId="0" applyFont="1" applyFill="1" applyBorder="1" applyAlignment="1">
      <alignment horizontal="left" vertical="center" wrapText="1"/>
    </xf>
    <xf numFmtId="4" fontId="6" fillId="6" borderId="3" xfId="0" applyNumberFormat="1" applyFont="1" applyFill="1" applyBorder="1" applyAlignment="1">
      <alignment horizontal="right"/>
    </xf>
    <xf numFmtId="0" fontId="9" fillId="6" borderId="3" xfId="0" quotePrefix="1" applyFont="1" applyFill="1" applyBorder="1" applyAlignment="1">
      <alignment horizontal="left" vertical="center"/>
    </xf>
    <xf numFmtId="0" fontId="10" fillId="6" borderId="3" xfId="0" quotePrefix="1" applyFont="1" applyFill="1" applyBorder="1" applyAlignment="1">
      <alignment horizontal="left" vertical="center"/>
    </xf>
    <xf numFmtId="0" fontId="11" fillId="6" borderId="3" xfId="0" quotePrefix="1" applyFont="1" applyFill="1" applyBorder="1" applyAlignment="1">
      <alignment horizontal="left" vertical="center"/>
    </xf>
    <xf numFmtId="4" fontId="1" fillId="6" borderId="3" xfId="0" applyNumberFormat="1" applyFont="1" applyFill="1" applyBorder="1"/>
    <xf numFmtId="0" fontId="11" fillId="6" borderId="3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vertical="center" wrapText="1"/>
    </xf>
    <xf numFmtId="4" fontId="6" fillId="5" borderId="3" xfId="0" applyNumberFormat="1" applyFont="1" applyFill="1" applyBorder="1" applyAlignment="1">
      <alignment horizontal="right" wrapText="1"/>
    </xf>
    <xf numFmtId="4" fontId="1" fillId="5" borderId="3" xfId="0" applyNumberFormat="1" applyFont="1" applyFill="1" applyBorder="1"/>
    <xf numFmtId="2" fontId="0" fillId="5" borderId="3" xfId="0" applyNumberFormat="1" applyFill="1" applyBorder="1"/>
    <xf numFmtId="0" fontId="11" fillId="7" borderId="3" xfId="0" applyFont="1" applyFill="1" applyBorder="1" applyAlignment="1">
      <alignment horizontal="left" vertical="center" wrapText="1"/>
    </xf>
    <xf numFmtId="4" fontId="6" fillId="7" borderId="3" xfId="0" applyNumberFormat="1" applyFont="1" applyFill="1" applyBorder="1" applyAlignment="1">
      <alignment horizontal="right"/>
    </xf>
    <xf numFmtId="4" fontId="1" fillId="7" borderId="3" xfId="0" applyNumberFormat="1" applyFont="1" applyFill="1" applyBorder="1"/>
    <xf numFmtId="2" fontId="0" fillId="7" borderId="3" xfId="0" applyNumberFormat="1" applyFill="1" applyBorder="1"/>
    <xf numFmtId="4" fontId="6" fillId="7" borderId="3" xfId="0" applyNumberFormat="1" applyFont="1" applyFill="1" applyBorder="1" applyAlignment="1">
      <alignment horizontal="right" wrapText="1"/>
    </xf>
    <xf numFmtId="0" fontId="11" fillId="7" borderId="3" xfId="0" applyFont="1" applyFill="1" applyBorder="1" applyAlignment="1">
      <alignment horizontal="left" vertical="center" wrapText="1" indent="1"/>
    </xf>
    <xf numFmtId="4" fontId="6" fillId="7" borderId="6" xfId="0" applyNumberFormat="1" applyFont="1" applyFill="1" applyBorder="1" applyAlignment="1">
      <alignment horizontal="right" wrapText="1"/>
    </xf>
    <xf numFmtId="4" fontId="1" fillId="7" borderId="6" xfId="0" applyNumberFormat="1" applyFont="1" applyFill="1" applyBorder="1"/>
    <xf numFmtId="0" fontId="0" fillId="7" borderId="3" xfId="0" applyFill="1" applyBorder="1"/>
    <xf numFmtId="4" fontId="20" fillId="0" borderId="3" xfId="0" applyNumberFormat="1" applyFont="1" applyBorder="1" applyAlignment="1" applyProtection="1">
      <alignment horizontal="right" vertical="center" shrinkToFit="1"/>
      <protection locked="0"/>
    </xf>
    <xf numFmtId="4" fontId="0" fillId="5" borderId="3" xfId="0" applyNumberFormat="1" applyFill="1" applyBorder="1"/>
    <xf numFmtId="4" fontId="0" fillId="7" borderId="3" xfId="0" applyNumberFormat="1" applyFill="1" applyBorder="1"/>
    <xf numFmtId="0" fontId="11" fillId="8" borderId="3" xfId="0" applyFont="1" applyFill="1" applyBorder="1" applyAlignment="1">
      <alignment horizontal="left" vertical="center" wrapText="1"/>
    </xf>
    <xf numFmtId="4" fontId="21" fillId="8" borderId="3" xfId="0" applyNumberFormat="1" applyFont="1" applyFill="1" applyBorder="1" applyAlignment="1">
      <alignment horizontal="right" vertical="center" shrinkToFit="1"/>
    </xf>
    <xf numFmtId="4" fontId="0" fillId="8" borderId="3" xfId="0" applyNumberFormat="1" applyFill="1" applyBorder="1"/>
    <xf numFmtId="2" fontId="0" fillId="8" borderId="3" xfId="0" applyNumberFormat="1" applyFill="1" applyBorder="1"/>
    <xf numFmtId="0" fontId="0" fillId="2" borderId="2" xfId="0" applyFill="1" applyBorder="1"/>
    <xf numFmtId="0" fontId="0" fillId="0" borderId="2" xfId="0" applyBorder="1"/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/>
    </xf>
    <xf numFmtId="0" fontId="1" fillId="9" borderId="3" xfId="0" applyFont="1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9" borderId="3" xfId="0" applyFill="1" applyBorder="1"/>
    <xf numFmtId="0" fontId="0" fillId="0" borderId="5" xfId="0" applyBorder="1"/>
    <xf numFmtId="0" fontId="1" fillId="9" borderId="2" xfId="0" applyFont="1" applyFill="1" applyBorder="1"/>
    <xf numFmtId="0" fontId="0" fillId="9" borderId="2" xfId="0" applyFill="1" applyBorder="1"/>
    <xf numFmtId="0" fontId="0" fillId="2" borderId="1" xfId="0" applyFill="1" applyBorder="1"/>
    <xf numFmtId="0" fontId="0" fillId="2" borderId="4" xfId="0" applyFill="1" applyBorder="1"/>
    <xf numFmtId="4" fontId="0" fillId="0" borderId="2" xfId="0" applyNumberFormat="1" applyBorder="1" applyAlignment="1">
      <alignment horizontal="left"/>
    </xf>
    <xf numFmtId="4" fontId="0" fillId="0" borderId="2" xfId="0" applyNumberFormat="1" applyBorder="1" applyAlignment="1">
      <alignment horizontal="left" vertical="top"/>
    </xf>
    <xf numFmtId="4" fontId="0" fillId="9" borderId="2" xfId="0" applyNumberFormat="1" applyFill="1" applyBorder="1" applyAlignment="1">
      <alignment horizontal="left"/>
    </xf>
    <xf numFmtId="0" fontId="0" fillId="0" borderId="3" xfId="0" applyBorder="1" applyAlignment="1">
      <alignment horizontal="right"/>
    </xf>
    <xf numFmtId="0" fontId="0" fillId="9" borderId="3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3" xfId="0" applyFill="1" applyBorder="1"/>
    <xf numFmtId="0" fontId="1" fillId="2" borderId="2" xfId="0" applyFont="1" applyFill="1" applyBorder="1"/>
    <xf numFmtId="4" fontId="0" fillId="2" borderId="2" xfId="0" applyNumberFormat="1" applyFill="1" applyBorder="1" applyAlignment="1">
      <alignment horizontal="left"/>
    </xf>
    <xf numFmtId="0" fontId="1" fillId="10" borderId="7" xfId="0" applyFont="1" applyFill="1" applyBorder="1"/>
    <xf numFmtId="0" fontId="0" fillId="10" borderId="3" xfId="0" applyFill="1" applyBorder="1"/>
    <xf numFmtId="0" fontId="0" fillId="10" borderId="1" xfId="0" applyFill="1" applyBorder="1"/>
    <xf numFmtId="0" fontId="1" fillId="10" borderId="7" xfId="0" applyFont="1" applyFill="1" applyBorder="1" applyAlignment="1">
      <alignment wrapText="1"/>
    </xf>
    <xf numFmtId="0" fontId="1" fillId="10" borderId="8" xfId="0" applyFont="1" applyFill="1" applyBorder="1"/>
    <xf numFmtId="0" fontId="1" fillId="10" borderId="5" xfId="0" applyFont="1" applyFill="1" applyBorder="1"/>
    <xf numFmtId="0" fontId="0" fillId="10" borderId="5" xfId="0" applyFill="1" applyBorder="1"/>
    <xf numFmtId="0" fontId="1" fillId="4" borderId="1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4" xfId="0" applyFill="1" applyBorder="1"/>
    <xf numFmtId="0" fontId="0" fillId="10" borderId="2" xfId="0" applyFill="1" applyBorder="1" applyAlignment="1">
      <alignment horizontal="center"/>
    </xf>
    <xf numFmtId="0" fontId="0" fillId="10" borderId="2" xfId="0" applyFill="1" applyBorder="1"/>
    <xf numFmtId="0" fontId="0" fillId="10" borderId="2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/>
    </xf>
    <xf numFmtId="0" fontId="1" fillId="0" borderId="5" xfId="0" applyFont="1" applyBorder="1"/>
    <xf numFmtId="0" fontId="1" fillId="0" borderId="2" xfId="0" applyFont="1" applyBorder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/>
    <xf numFmtId="0" fontId="1" fillId="0" borderId="3" xfId="0" applyFont="1" applyBorder="1"/>
    <xf numFmtId="0" fontId="1" fillId="2" borderId="2" xfId="0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horizontal="left"/>
    </xf>
    <xf numFmtId="0" fontId="1" fillId="9" borderId="3" xfId="0" applyFont="1" applyFill="1" applyBorder="1"/>
    <xf numFmtId="4" fontId="1" fillId="9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vertical="center"/>
    </xf>
    <xf numFmtId="0" fontId="0" fillId="4" borderId="2" xfId="0" applyFill="1" applyBorder="1"/>
    <xf numFmtId="4" fontId="0" fillId="4" borderId="2" xfId="0" applyNumberFormat="1" applyFill="1" applyBorder="1" applyAlignment="1">
      <alignment horizontal="left"/>
    </xf>
    <xf numFmtId="0" fontId="1" fillId="2" borderId="3" xfId="0" applyFont="1" applyFill="1" applyBorder="1" applyAlignment="1">
      <alignment vertical="center"/>
    </xf>
    <xf numFmtId="4" fontId="1" fillId="0" borderId="5" xfId="0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left"/>
    </xf>
    <xf numFmtId="0" fontId="0" fillId="0" borderId="1" xfId="0" applyBorder="1"/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3" xfId="0" applyFont="1" applyBorder="1" applyAlignment="1">
      <alignment vertical="center"/>
    </xf>
    <xf numFmtId="4" fontId="1" fillId="4" borderId="2" xfId="0" applyNumberFormat="1" applyFont="1" applyFill="1" applyBorder="1" applyAlignment="1">
      <alignment horizontal="left"/>
    </xf>
    <xf numFmtId="4" fontId="1" fillId="4" borderId="2" xfId="0" applyNumberFormat="1" applyFont="1" applyFill="1" applyBorder="1" applyAlignment="1">
      <alignment horizontal="left" vertical="center"/>
    </xf>
    <xf numFmtId="2" fontId="1" fillId="4" borderId="2" xfId="0" applyNumberFormat="1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left"/>
    </xf>
    <xf numFmtId="4" fontId="0" fillId="0" borderId="9" xfId="0" applyNumberFormat="1" applyBorder="1" applyAlignment="1">
      <alignment horizontal="left"/>
    </xf>
    <xf numFmtId="4" fontId="0" fillId="9" borderId="9" xfId="0" applyNumberFormat="1" applyFill="1" applyBorder="1" applyAlignment="1">
      <alignment horizontal="left"/>
    </xf>
    <xf numFmtId="4" fontId="1" fillId="4" borderId="9" xfId="0" applyNumberFormat="1" applyFont="1" applyFill="1" applyBorder="1" applyAlignment="1">
      <alignment horizontal="left"/>
    </xf>
    <xf numFmtId="4" fontId="0" fillId="4" borderId="9" xfId="0" applyNumberFormat="1" applyFill="1" applyBorder="1" applyAlignment="1">
      <alignment horizontal="left"/>
    </xf>
    <xf numFmtId="0" fontId="1" fillId="10" borderId="5" xfId="0" applyFont="1" applyFill="1" applyBorder="1" applyAlignment="1">
      <alignment horizontal="center" wrapText="1"/>
    </xf>
    <xf numFmtId="0" fontId="1" fillId="10" borderId="9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quotePrefix="1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4" fontId="19" fillId="8" borderId="3" xfId="0" applyNumberFormat="1" applyFont="1" applyFill="1" applyBorder="1" applyAlignment="1" applyProtection="1">
      <alignment horizontal="right" vertical="center" shrinkToFit="1"/>
      <protection locked="0"/>
    </xf>
    <xf numFmtId="4" fontId="3" fillId="5" borderId="3" xfId="0" applyNumberFormat="1" applyFont="1" applyFill="1" applyBorder="1" applyAlignment="1">
      <alignment horizontal="right"/>
    </xf>
    <xf numFmtId="0" fontId="0" fillId="5" borderId="3" xfId="0" applyFill="1" applyBorder="1"/>
    <xf numFmtId="4" fontId="3" fillId="6" borderId="3" xfId="0" applyNumberFormat="1" applyFont="1" applyFill="1" applyBorder="1" applyAlignment="1">
      <alignment horizontal="right"/>
    </xf>
    <xf numFmtId="4" fontId="0" fillId="6" borderId="3" xfId="0" applyNumberFormat="1" applyFill="1" applyBorder="1"/>
    <xf numFmtId="0" fontId="23" fillId="0" borderId="3" xfId="1" applyFont="1" applyBorder="1" applyAlignment="1">
      <alignment horizontal="left" vertical="center" wrapText="1"/>
    </xf>
    <xf numFmtId="0" fontId="24" fillId="0" borderId="3" xfId="1" applyFont="1" applyBorder="1" applyAlignment="1">
      <alignment horizontal="left" vertical="center" wrapText="1"/>
    </xf>
    <xf numFmtId="0" fontId="25" fillId="0" borderId="3" xfId="2" applyFont="1" applyBorder="1" applyAlignment="1">
      <alignment horizontal="left" vertical="center" wrapText="1"/>
    </xf>
    <xf numFmtId="0" fontId="25" fillId="0" borderId="2" xfId="2" applyFont="1" applyBorder="1" applyAlignment="1">
      <alignment horizontal="left" vertical="center" wrapText="1"/>
    </xf>
    <xf numFmtId="0" fontId="0" fillId="0" borderId="3" xfId="0" applyFont="1" applyBorder="1" applyAlignment="1">
      <alignment horizontal="right"/>
    </xf>
    <xf numFmtId="0" fontId="26" fillId="0" borderId="2" xfId="2" applyFont="1" applyBorder="1" applyAlignment="1">
      <alignment horizontal="left" vertical="center" wrapText="1"/>
    </xf>
    <xf numFmtId="0" fontId="0" fillId="0" borderId="2" xfId="0" applyFont="1" applyBorder="1"/>
    <xf numFmtId="4" fontId="0" fillId="0" borderId="2" xfId="0" applyNumberFormat="1" applyFont="1" applyBorder="1" applyAlignment="1">
      <alignment horizontal="left"/>
    </xf>
    <xf numFmtId="0" fontId="0" fillId="2" borderId="3" xfId="0" applyFont="1" applyFill="1" applyBorder="1" applyAlignment="1">
      <alignment horizontal="right"/>
    </xf>
    <xf numFmtId="4" fontId="0" fillId="2" borderId="2" xfId="0" applyNumberFormat="1" applyFont="1" applyFill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11" fillId="0" borderId="1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18" fillId="2" borderId="5" xfId="0" applyFont="1" applyFill="1" applyBorder="1" applyAlignment="1">
      <alignment horizontal="left" wrapText="1"/>
    </xf>
    <xf numFmtId="0" fontId="6" fillId="4" borderId="3" xfId="0" quotePrefix="1" applyFont="1" applyFill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0" borderId="3" xfId="0" applyFont="1" applyBorder="1" applyAlignment="1">
      <alignment horizontal="left" vertical="center" wrapText="1"/>
    </xf>
    <xf numFmtId="0" fontId="15" fillId="0" borderId="1" xfId="0" quotePrefix="1" applyFont="1" applyBorder="1" applyAlignment="1">
      <alignment horizontal="center" wrapText="1"/>
    </xf>
    <xf numFmtId="0" fontId="15" fillId="0" borderId="2" xfId="0" quotePrefix="1" applyFont="1" applyBorder="1" applyAlignment="1">
      <alignment horizontal="center" wrapText="1"/>
    </xf>
    <xf numFmtId="0" fontId="15" fillId="0" borderId="4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3" fillId="2" borderId="0" xfId="0" applyFont="1" applyFill="1" applyAlignment="1">
      <alignment vertical="center" wrapText="1"/>
    </xf>
    <xf numFmtId="0" fontId="11" fillId="4" borderId="1" xfId="0" quotePrefix="1" applyFont="1" applyFill="1" applyBorder="1" applyAlignment="1">
      <alignment horizontal="center" wrapText="1"/>
    </xf>
    <xf numFmtId="0" fontId="11" fillId="4" borderId="2" xfId="0" quotePrefix="1" applyFont="1" applyFill="1" applyBorder="1" applyAlignment="1">
      <alignment horizontal="center" wrapText="1"/>
    </xf>
    <xf numFmtId="0" fontId="11" fillId="4" borderId="4" xfId="0" quotePrefix="1" applyFont="1" applyFill="1" applyBorder="1" applyAlignment="1">
      <alignment horizontal="center" wrapText="1"/>
    </xf>
    <xf numFmtId="0" fontId="17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wrapText="1"/>
    </xf>
    <xf numFmtId="0" fontId="11" fillId="0" borderId="1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2" xfId="0" quotePrefix="1" applyFont="1" applyFill="1" applyBorder="1" applyAlignment="1">
      <alignment horizontal="left" vertical="center" wrapText="1"/>
    </xf>
    <xf numFmtId="0" fontId="11" fillId="3" borderId="4" xfId="0" quotePrefix="1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11" fillId="0" borderId="4" xfId="0" quotePrefix="1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6" fillId="3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11" fillId="3" borderId="3" xfId="0" quotePrefix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22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0" fontId="1" fillId="9" borderId="2" xfId="0" applyFont="1" applyFill="1" applyBorder="1" applyAlignment="1">
      <alignment vertical="center"/>
    </xf>
    <xf numFmtId="0" fontId="1" fillId="9" borderId="4" xfId="0" applyFont="1" applyFill="1" applyBorder="1" applyAlignment="1">
      <alignment vertical="center"/>
    </xf>
    <xf numFmtId="0" fontId="1" fillId="9" borderId="1" xfId="0" applyFont="1" applyFill="1" applyBorder="1"/>
    <xf numFmtId="0" fontId="1" fillId="9" borderId="2" xfId="0" applyFont="1" applyFill="1" applyBorder="1"/>
  </cellXfs>
  <cellStyles count="3">
    <cellStyle name="Normalno" xfId="0" builtinId="0"/>
    <cellStyle name="Obično_List4" xfId="2" xr:uid="{56AF2D47-DA6D-44D2-8140-7299E5D4C079}"/>
    <cellStyle name="Obično_List5" xfId="1" xr:uid="{410B841A-DF98-4A8D-A0B9-B34D9A5F7F9F}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35"/>
  <sheetViews>
    <sheetView topLeftCell="A19" zoomScaleNormal="100" workbookViewId="0">
      <selection activeCell="N9" sqref="N9"/>
    </sheetView>
  </sheetViews>
  <sheetFormatPr defaultRowHeight="14.5" x14ac:dyDescent="0.35"/>
  <cols>
    <col min="6" max="9" width="25.26953125" customWidth="1"/>
    <col min="10" max="10" width="9.7265625" customWidth="1"/>
  </cols>
  <sheetData>
    <row r="1" spans="2:11" ht="41.25" customHeight="1" x14ac:dyDescent="0.35">
      <c r="B1" s="164" t="s">
        <v>181</v>
      </c>
      <c r="C1" s="164"/>
      <c r="D1" s="164"/>
      <c r="E1" s="164"/>
      <c r="F1" s="164"/>
      <c r="G1" s="164"/>
      <c r="H1" s="164"/>
      <c r="I1" s="164"/>
      <c r="J1" s="164"/>
      <c r="K1" s="164"/>
    </row>
    <row r="2" spans="2:11" ht="15.5" x14ac:dyDescent="0.35">
      <c r="B2" s="164" t="s">
        <v>8</v>
      </c>
      <c r="C2" s="164"/>
      <c r="D2" s="164"/>
      <c r="E2" s="164"/>
      <c r="F2" s="164"/>
      <c r="G2" s="164"/>
      <c r="H2" s="164"/>
      <c r="I2" s="178"/>
      <c r="J2" s="178"/>
      <c r="K2" s="19"/>
    </row>
    <row r="3" spans="2:11" ht="19.5" customHeight="1" x14ac:dyDescent="0.35">
      <c r="B3" s="182"/>
      <c r="C3" s="182"/>
      <c r="D3" s="182"/>
      <c r="E3" s="20"/>
      <c r="F3" s="20"/>
      <c r="G3" s="20"/>
      <c r="H3" s="20"/>
      <c r="I3" s="21"/>
      <c r="J3" s="21"/>
      <c r="K3" s="19"/>
    </row>
    <row r="4" spans="2:11" ht="18" customHeight="1" x14ac:dyDescent="0.35">
      <c r="B4" s="164" t="s">
        <v>32</v>
      </c>
      <c r="C4" s="183"/>
      <c r="D4" s="183"/>
      <c r="E4" s="183"/>
      <c r="F4" s="183"/>
      <c r="G4" s="183"/>
      <c r="H4" s="183"/>
      <c r="I4" s="183"/>
      <c r="J4" s="183"/>
      <c r="K4" s="19"/>
    </row>
    <row r="5" spans="2:11" ht="18" customHeight="1" x14ac:dyDescent="0.35">
      <c r="B5" s="22"/>
      <c r="C5" s="23"/>
      <c r="D5" s="23"/>
      <c r="E5" s="23"/>
      <c r="F5" s="23"/>
      <c r="G5" s="23"/>
      <c r="H5" s="23"/>
      <c r="I5" s="23"/>
      <c r="J5" s="23"/>
      <c r="K5" s="19"/>
    </row>
    <row r="6" spans="2:11" x14ac:dyDescent="0.35">
      <c r="B6" s="165" t="s">
        <v>39</v>
      </c>
      <c r="C6" s="165"/>
      <c r="D6" s="165"/>
      <c r="E6" s="165"/>
      <c r="F6" s="165"/>
      <c r="G6" s="24"/>
      <c r="H6" s="24"/>
      <c r="I6" s="24"/>
      <c r="J6" s="25"/>
      <c r="K6" s="19"/>
    </row>
    <row r="7" spans="2:11" ht="25.5" customHeight="1" x14ac:dyDescent="0.35">
      <c r="B7" s="179" t="s">
        <v>6</v>
      </c>
      <c r="C7" s="180"/>
      <c r="D7" s="180"/>
      <c r="E7" s="180"/>
      <c r="F7" s="181"/>
      <c r="G7" s="42" t="s">
        <v>162</v>
      </c>
      <c r="H7" s="43" t="s">
        <v>163</v>
      </c>
      <c r="I7" s="42" t="s">
        <v>164</v>
      </c>
      <c r="J7" s="43" t="s">
        <v>10</v>
      </c>
      <c r="K7" s="43" t="s">
        <v>23</v>
      </c>
    </row>
    <row r="8" spans="2:11" s="13" customFormat="1" ht="10.5" x14ac:dyDescent="0.25">
      <c r="B8" s="169">
        <v>1</v>
      </c>
      <c r="C8" s="170"/>
      <c r="D8" s="170"/>
      <c r="E8" s="170"/>
      <c r="F8" s="171"/>
      <c r="G8" s="12">
        <v>2</v>
      </c>
      <c r="H8" s="11">
        <v>3</v>
      </c>
      <c r="I8" s="11">
        <v>4</v>
      </c>
      <c r="J8" s="11" t="s">
        <v>42</v>
      </c>
      <c r="K8" s="11" t="s">
        <v>43</v>
      </c>
    </row>
    <row r="9" spans="2:11" ht="15" customHeight="1" x14ac:dyDescent="0.35">
      <c r="B9" s="172" t="s">
        <v>0</v>
      </c>
      <c r="C9" s="173"/>
      <c r="D9" s="173"/>
      <c r="E9" s="173"/>
      <c r="F9" s="174"/>
      <c r="G9" s="39">
        <v>1540018.01</v>
      </c>
      <c r="H9" s="39">
        <v>1807242.3</v>
      </c>
      <c r="I9" s="39">
        <v>1595511.44</v>
      </c>
      <c r="J9" s="9">
        <v>207</v>
      </c>
      <c r="K9" s="9">
        <f>I9/H9*100</f>
        <v>88.284312513048192</v>
      </c>
    </row>
    <row r="10" spans="2:11" ht="15" customHeight="1" x14ac:dyDescent="0.35">
      <c r="B10" s="175" t="s">
        <v>25</v>
      </c>
      <c r="C10" s="176"/>
      <c r="D10" s="176"/>
      <c r="E10" s="176"/>
      <c r="F10" s="177"/>
      <c r="G10" s="39">
        <v>1540018.01</v>
      </c>
      <c r="H10" s="39">
        <v>1807242.3</v>
      </c>
      <c r="I10" s="39">
        <v>1576134.33</v>
      </c>
      <c r="J10" s="9">
        <f t="shared" ref="J10:J14" si="0">I10/G10*100</f>
        <v>102.34518815789693</v>
      </c>
      <c r="K10" s="9">
        <f t="shared" ref="K10:K15" si="1">I10/H10*100</f>
        <v>87.212120367036562</v>
      </c>
    </row>
    <row r="11" spans="2:11" x14ac:dyDescent="0.35">
      <c r="B11" s="184" t="s">
        <v>26</v>
      </c>
      <c r="C11" s="185"/>
      <c r="D11" s="185"/>
      <c r="E11" s="185"/>
      <c r="F11" s="186"/>
      <c r="G11" s="34">
        <v>0</v>
      </c>
      <c r="H11" s="34">
        <v>0</v>
      </c>
      <c r="I11" s="34">
        <v>0</v>
      </c>
      <c r="J11" s="9">
        <v>0</v>
      </c>
      <c r="K11" s="9">
        <v>23</v>
      </c>
    </row>
    <row r="12" spans="2:11" x14ac:dyDescent="0.35">
      <c r="B12" s="161" t="s">
        <v>180</v>
      </c>
      <c r="C12" s="162"/>
      <c r="D12" s="162"/>
      <c r="E12" s="162"/>
      <c r="F12" s="163"/>
      <c r="G12" s="160"/>
      <c r="H12" s="160"/>
      <c r="I12" s="160">
        <v>19377.11</v>
      </c>
      <c r="J12" s="159">
        <v>0</v>
      </c>
      <c r="K12" s="159">
        <v>0</v>
      </c>
    </row>
    <row r="13" spans="2:11" x14ac:dyDescent="0.35">
      <c r="B13" s="193" t="s">
        <v>1</v>
      </c>
      <c r="C13" s="194"/>
      <c r="D13" s="194"/>
      <c r="E13" s="194"/>
      <c r="F13" s="195"/>
      <c r="G13" s="39">
        <v>1451596.16</v>
      </c>
      <c r="H13" s="39">
        <v>1805152.3</v>
      </c>
      <c r="I13" s="39">
        <v>1650631.61</v>
      </c>
      <c r="J13" s="9">
        <f t="shared" si="0"/>
        <v>113.71148915136288</v>
      </c>
      <c r="K13" s="9">
        <f t="shared" si="1"/>
        <v>91.440019216107132</v>
      </c>
    </row>
    <row r="14" spans="2:11" ht="15" customHeight="1" x14ac:dyDescent="0.35">
      <c r="B14" s="190" t="s">
        <v>27</v>
      </c>
      <c r="C14" s="191"/>
      <c r="D14" s="191"/>
      <c r="E14" s="191"/>
      <c r="F14" s="192"/>
      <c r="G14" s="39">
        <v>1451596.16</v>
      </c>
      <c r="H14" s="39">
        <v>1805152.3</v>
      </c>
      <c r="I14" s="39">
        <v>1650631.61</v>
      </c>
      <c r="J14" s="9">
        <f t="shared" si="0"/>
        <v>113.71148915136288</v>
      </c>
      <c r="K14" s="9">
        <f t="shared" si="1"/>
        <v>91.440019216107132</v>
      </c>
    </row>
    <row r="15" spans="2:11" x14ac:dyDescent="0.35">
      <c r="B15" s="184" t="s">
        <v>28</v>
      </c>
      <c r="C15" s="185"/>
      <c r="D15" s="185"/>
      <c r="E15" s="185"/>
      <c r="F15" s="186"/>
      <c r="G15" s="34">
        <v>84492.28</v>
      </c>
      <c r="H15" s="34"/>
      <c r="I15" s="34">
        <v>67410.679999999993</v>
      </c>
      <c r="J15" s="9">
        <v>0</v>
      </c>
      <c r="K15" s="9" t="e">
        <f t="shared" si="1"/>
        <v>#DIV/0!</v>
      </c>
    </row>
    <row r="16" spans="2:11" ht="15" customHeight="1" x14ac:dyDescent="0.35">
      <c r="B16" s="187" t="s">
        <v>36</v>
      </c>
      <c r="C16" s="188"/>
      <c r="D16" s="188"/>
      <c r="E16" s="188"/>
      <c r="F16" s="189"/>
      <c r="G16" s="39">
        <v>0</v>
      </c>
      <c r="H16" s="40">
        <v>0</v>
      </c>
      <c r="I16" s="40">
        <v>-155818.5</v>
      </c>
      <c r="J16" s="9">
        <v>0</v>
      </c>
      <c r="K16" s="9">
        <v>0</v>
      </c>
    </row>
    <row r="17" spans="2:22" ht="18" x14ac:dyDescent="0.35">
      <c r="B17" s="20"/>
      <c r="C17" s="26"/>
      <c r="D17" s="26"/>
      <c r="E17" s="26"/>
      <c r="F17" s="26"/>
      <c r="G17" s="26"/>
      <c r="H17" s="27"/>
      <c r="I17" s="27"/>
      <c r="J17" s="27"/>
      <c r="K17" s="27"/>
    </row>
    <row r="18" spans="2:22" ht="18" customHeight="1" x14ac:dyDescent="0.35">
      <c r="B18" s="165" t="s">
        <v>35</v>
      </c>
      <c r="C18" s="165"/>
      <c r="D18" s="165"/>
      <c r="E18" s="165"/>
      <c r="F18" s="165"/>
      <c r="G18" s="26"/>
      <c r="H18" s="27"/>
      <c r="I18" s="27"/>
      <c r="J18" s="27"/>
      <c r="K18" s="27"/>
    </row>
    <row r="19" spans="2:22" ht="26" x14ac:dyDescent="0.35">
      <c r="B19" s="166" t="s">
        <v>6</v>
      </c>
      <c r="C19" s="166"/>
      <c r="D19" s="166"/>
      <c r="E19" s="166"/>
      <c r="F19" s="166"/>
      <c r="G19" s="44" t="s">
        <v>165</v>
      </c>
      <c r="H19" s="45" t="s">
        <v>163</v>
      </c>
      <c r="I19" s="44" t="s">
        <v>164</v>
      </c>
      <c r="J19" s="45" t="s">
        <v>10</v>
      </c>
      <c r="K19" s="45" t="s">
        <v>23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2:22" s="13" customFormat="1" ht="10.5" x14ac:dyDescent="0.25">
      <c r="B20" s="167">
        <v>1</v>
      </c>
      <c r="C20" s="167"/>
      <c r="D20" s="167"/>
      <c r="E20" s="167"/>
      <c r="F20" s="167"/>
      <c r="G20" s="12">
        <v>2</v>
      </c>
      <c r="H20" s="11">
        <v>3</v>
      </c>
      <c r="I20" s="11">
        <v>4</v>
      </c>
      <c r="J20" s="11" t="s">
        <v>42</v>
      </c>
      <c r="K20" s="11" t="s">
        <v>43</v>
      </c>
    </row>
    <row r="21" spans="2:22" ht="15.75" customHeight="1" x14ac:dyDescent="0.35">
      <c r="B21" s="168" t="s">
        <v>29</v>
      </c>
      <c r="C21" s="168"/>
      <c r="D21" s="168"/>
      <c r="E21" s="168"/>
      <c r="F21" s="168"/>
      <c r="G21" s="8"/>
      <c r="H21" s="8"/>
      <c r="I21" s="8"/>
      <c r="J21" s="8"/>
      <c r="K21" s="8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2:22" x14ac:dyDescent="0.35">
      <c r="B22" s="168" t="s">
        <v>30</v>
      </c>
      <c r="C22" s="201"/>
      <c r="D22" s="201"/>
      <c r="E22" s="201"/>
      <c r="F22" s="201"/>
      <c r="G22" s="8"/>
      <c r="H22" s="8"/>
      <c r="I22" s="8"/>
      <c r="J22" s="8"/>
      <c r="K22" s="8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2:22" s="19" customFormat="1" ht="15" customHeight="1" x14ac:dyDescent="0.35">
      <c r="B23" s="200" t="s">
        <v>31</v>
      </c>
      <c r="C23" s="200"/>
      <c r="D23" s="200"/>
      <c r="E23" s="200"/>
      <c r="F23" s="200"/>
      <c r="G23" s="9"/>
      <c r="H23" s="9"/>
      <c r="I23" s="9"/>
      <c r="J23" s="9"/>
      <c r="K23" s="9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2:22" s="19" customFormat="1" ht="15" customHeight="1" x14ac:dyDescent="0.35">
      <c r="B24" s="200" t="s">
        <v>33</v>
      </c>
      <c r="C24" s="200"/>
      <c r="D24" s="200"/>
      <c r="E24" s="200"/>
      <c r="F24" s="200"/>
      <c r="G24" s="9"/>
      <c r="H24" s="9"/>
      <c r="I24" s="9"/>
      <c r="J24" s="9"/>
      <c r="K24" s="9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2:22" x14ac:dyDescent="0.35">
      <c r="B25" s="202" t="s">
        <v>38</v>
      </c>
      <c r="C25" s="203"/>
      <c r="D25" s="203"/>
      <c r="E25" s="203"/>
      <c r="F25" s="203"/>
      <c r="G25" s="9">
        <v>23086.35</v>
      </c>
      <c r="H25" s="9"/>
      <c r="I25" s="39"/>
      <c r="J25" s="9"/>
      <c r="K25" s="9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2:22" ht="11.25" customHeight="1" x14ac:dyDescent="0.35">
      <c r="B26" s="28"/>
      <c r="C26" s="29"/>
      <c r="D26" s="29"/>
      <c r="E26" s="29"/>
      <c r="F26" s="29"/>
      <c r="G26" s="30"/>
      <c r="H26" s="30"/>
      <c r="I26" s="30"/>
      <c r="J26" s="30"/>
      <c r="K26" s="19"/>
    </row>
    <row r="27" spans="2:22" ht="23.25" customHeight="1" x14ac:dyDescent="0.35">
      <c r="B27" s="199" t="s">
        <v>37</v>
      </c>
      <c r="C27" s="199"/>
      <c r="D27" s="199"/>
      <c r="E27" s="199"/>
      <c r="F27" s="199"/>
      <c r="G27" s="199"/>
      <c r="H27" s="199"/>
      <c r="I27" s="199"/>
      <c r="J27" s="199"/>
      <c r="K27" s="199"/>
    </row>
    <row r="28" spans="2:22" ht="10.5" customHeight="1" x14ac:dyDescent="0.3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22" hidden="1" x14ac:dyDescent="0.35">
      <c r="B29" s="196"/>
      <c r="C29" s="196"/>
      <c r="D29" s="196"/>
      <c r="E29" s="196"/>
      <c r="F29" s="196"/>
      <c r="G29" s="196"/>
      <c r="H29" s="196"/>
      <c r="I29" s="196"/>
      <c r="J29" s="196"/>
      <c r="K29" s="196"/>
    </row>
    <row r="30" spans="2:22" hidden="1" x14ac:dyDescent="0.35">
      <c r="B30" s="196"/>
      <c r="C30" s="196"/>
      <c r="D30" s="196"/>
      <c r="E30" s="196"/>
      <c r="F30" s="196"/>
      <c r="G30" s="196"/>
      <c r="H30" s="196"/>
      <c r="I30" s="196"/>
      <c r="J30" s="196"/>
      <c r="K30" s="196"/>
    </row>
    <row r="31" spans="2:22" ht="15" customHeight="1" x14ac:dyDescent="0.35">
      <c r="B31" s="196" t="s">
        <v>40</v>
      </c>
      <c r="C31" s="196"/>
      <c r="D31" s="196"/>
      <c r="E31" s="196"/>
      <c r="F31" s="196"/>
      <c r="G31" s="196"/>
      <c r="H31" s="196"/>
      <c r="I31" s="196"/>
      <c r="J31" s="196"/>
      <c r="K31" s="196"/>
    </row>
    <row r="32" spans="2:22" ht="36.75" customHeight="1" x14ac:dyDescent="0.35">
      <c r="B32" s="196"/>
      <c r="C32" s="196"/>
      <c r="D32" s="196"/>
      <c r="E32" s="196"/>
      <c r="F32" s="196"/>
      <c r="G32" s="196"/>
      <c r="H32" s="196"/>
      <c r="I32" s="196"/>
      <c r="J32" s="196"/>
      <c r="K32" s="196"/>
    </row>
    <row r="33" spans="2:11" x14ac:dyDescent="0.35">
      <c r="B33" s="198"/>
      <c r="C33" s="198"/>
      <c r="D33" s="198"/>
      <c r="E33" s="198"/>
      <c r="F33" s="198"/>
      <c r="G33" s="198"/>
      <c r="H33" s="198"/>
      <c r="I33" s="198"/>
      <c r="J33" s="198"/>
    </row>
    <row r="34" spans="2:11" ht="15" customHeight="1" x14ac:dyDescent="0.35">
      <c r="B34" s="197" t="s">
        <v>41</v>
      </c>
      <c r="C34" s="197"/>
      <c r="D34" s="197"/>
      <c r="E34" s="197"/>
      <c r="F34" s="197"/>
      <c r="G34" s="197"/>
      <c r="H34" s="197"/>
      <c r="I34" s="197"/>
      <c r="J34" s="197"/>
      <c r="K34" s="197"/>
    </row>
    <row r="35" spans="2:11" x14ac:dyDescent="0.35">
      <c r="B35" s="197"/>
      <c r="C35" s="197"/>
      <c r="D35" s="197"/>
      <c r="E35" s="197"/>
      <c r="F35" s="197"/>
      <c r="G35" s="197"/>
      <c r="H35" s="197"/>
      <c r="I35" s="197"/>
      <c r="J35" s="197"/>
      <c r="K35" s="197"/>
    </row>
  </sheetData>
  <mergeCells count="29">
    <mergeCell ref="B13:F13"/>
    <mergeCell ref="B18:F18"/>
    <mergeCell ref="B29:K29"/>
    <mergeCell ref="B31:K32"/>
    <mergeCell ref="B34:K35"/>
    <mergeCell ref="B33:F33"/>
    <mergeCell ref="G33:J33"/>
    <mergeCell ref="B27:K27"/>
    <mergeCell ref="B23:F23"/>
    <mergeCell ref="B22:F22"/>
    <mergeCell ref="B24:F24"/>
    <mergeCell ref="B25:F25"/>
    <mergeCell ref="B30:K30"/>
    <mergeCell ref="B1:K1"/>
    <mergeCell ref="B6:F6"/>
    <mergeCell ref="B19:F19"/>
    <mergeCell ref="B20:F20"/>
    <mergeCell ref="B21:F21"/>
    <mergeCell ref="B8:F8"/>
    <mergeCell ref="B9:F9"/>
    <mergeCell ref="B10:F10"/>
    <mergeCell ref="B2:J2"/>
    <mergeCell ref="B7:F7"/>
    <mergeCell ref="B3:D3"/>
    <mergeCell ref="B4:J4"/>
    <mergeCell ref="B11:F11"/>
    <mergeCell ref="B16:F16"/>
    <mergeCell ref="B14:F14"/>
    <mergeCell ref="B15:F15"/>
  </mergeCell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8"/>
  <sheetViews>
    <sheetView topLeftCell="B1" workbookViewId="0">
      <selection activeCell="I14" sqref="I14"/>
    </sheetView>
  </sheetViews>
  <sheetFormatPr defaultRowHeight="14.5" x14ac:dyDescent="0.35"/>
  <cols>
    <col min="2" max="2" width="7.453125" bestFit="1" customWidth="1"/>
    <col min="3" max="3" width="8.453125" bestFit="1" customWidth="1"/>
    <col min="4" max="4" width="5.453125" bestFit="1" customWidth="1"/>
    <col min="5" max="5" width="5.453125" customWidth="1"/>
    <col min="6" max="6" width="46" customWidth="1"/>
    <col min="7" max="9" width="25.26953125" customWidth="1"/>
    <col min="10" max="11" width="15.7265625" customWidth="1"/>
  </cols>
  <sheetData>
    <row r="1" spans="2:11" ht="18" customHeight="1" x14ac:dyDescent="0.35">
      <c r="B1" s="1"/>
      <c r="C1" s="1"/>
      <c r="D1" s="1"/>
      <c r="E1" s="1"/>
      <c r="F1" s="1"/>
      <c r="G1" s="1"/>
      <c r="H1" s="1"/>
      <c r="I1" s="1"/>
      <c r="J1" s="1"/>
    </row>
    <row r="2" spans="2:11" ht="15.75" customHeight="1" x14ac:dyDescent="0.35">
      <c r="B2" s="164" t="s">
        <v>8</v>
      </c>
      <c r="C2" s="164"/>
      <c r="D2" s="164"/>
      <c r="E2" s="164"/>
      <c r="F2" s="164"/>
      <c r="G2" s="164"/>
      <c r="H2" s="164"/>
      <c r="I2" s="164"/>
      <c r="J2" s="164"/>
      <c r="K2" s="164"/>
    </row>
    <row r="3" spans="2:11" ht="18" x14ac:dyDescent="0.35">
      <c r="B3" s="20"/>
      <c r="C3" s="20"/>
      <c r="D3" s="20"/>
      <c r="E3" s="20"/>
      <c r="F3" s="20"/>
      <c r="G3" s="20"/>
      <c r="H3" s="20"/>
      <c r="I3" s="21"/>
      <c r="J3" s="21"/>
      <c r="K3" s="19"/>
    </row>
    <row r="4" spans="2:11" ht="18" customHeight="1" x14ac:dyDescent="0.35">
      <c r="B4" s="164" t="s">
        <v>34</v>
      </c>
      <c r="C4" s="164"/>
      <c r="D4" s="164"/>
      <c r="E4" s="164"/>
      <c r="F4" s="164"/>
      <c r="G4" s="164"/>
      <c r="H4" s="164"/>
      <c r="I4" s="164"/>
      <c r="J4" s="164"/>
      <c r="K4" s="164"/>
    </row>
    <row r="5" spans="2:11" ht="18" x14ac:dyDescent="0.35">
      <c r="B5" s="20"/>
      <c r="C5" s="20"/>
      <c r="D5" s="20"/>
      <c r="E5" s="20"/>
      <c r="F5" s="20"/>
      <c r="G5" s="20"/>
      <c r="H5" s="20"/>
      <c r="I5" s="21"/>
      <c r="J5" s="21"/>
      <c r="K5" s="19"/>
    </row>
    <row r="6" spans="2:11" ht="15.75" customHeight="1" x14ac:dyDescent="0.35">
      <c r="B6" s="164" t="s">
        <v>11</v>
      </c>
      <c r="C6" s="164"/>
      <c r="D6" s="164"/>
      <c r="E6" s="164"/>
      <c r="F6" s="164"/>
      <c r="G6" s="164"/>
      <c r="H6" s="164"/>
      <c r="I6" s="164"/>
      <c r="J6" s="164"/>
      <c r="K6" s="164"/>
    </row>
    <row r="7" spans="2:11" ht="18" x14ac:dyDescent="0.35">
      <c r="B7" s="20"/>
      <c r="C7" s="20"/>
      <c r="D7" s="20"/>
      <c r="E7" s="20"/>
      <c r="F7" s="20"/>
      <c r="G7" s="20"/>
      <c r="H7" s="20"/>
      <c r="I7" s="21"/>
      <c r="J7" s="21"/>
      <c r="K7" s="19"/>
    </row>
    <row r="8" spans="2:11" ht="32.25" customHeight="1" x14ac:dyDescent="0.35">
      <c r="B8" s="204" t="s">
        <v>6</v>
      </c>
      <c r="C8" s="205"/>
      <c r="D8" s="205"/>
      <c r="E8" s="205"/>
      <c r="F8" s="206"/>
      <c r="G8" s="142" t="s">
        <v>90</v>
      </c>
      <c r="H8" s="141" t="s">
        <v>163</v>
      </c>
      <c r="I8" s="142" t="s">
        <v>164</v>
      </c>
      <c r="J8" s="141" t="s">
        <v>10</v>
      </c>
      <c r="K8" s="141" t="s">
        <v>23</v>
      </c>
    </row>
    <row r="9" spans="2:11" s="13" customFormat="1" ht="10.5" x14ac:dyDescent="0.25">
      <c r="B9" s="207">
        <v>1</v>
      </c>
      <c r="C9" s="208"/>
      <c r="D9" s="208"/>
      <c r="E9" s="208"/>
      <c r="F9" s="209"/>
      <c r="G9" s="143">
        <v>2</v>
      </c>
      <c r="H9" s="143">
        <v>3</v>
      </c>
      <c r="I9" s="143">
        <v>4</v>
      </c>
      <c r="J9" s="143" t="s">
        <v>42</v>
      </c>
      <c r="K9" s="143" t="s">
        <v>43</v>
      </c>
    </row>
    <row r="10" spans="2:11" x14ac:dyDescent="0.35">
      <c r="B10" s="47"/>
      <c r="C10" s="47"/>
      <c r="D10" s="47"/>
      <c r="E10" s="47"/>
      <c r="F10" s="47" t="s">
        <v>24</v>
      </c>
      <c r="G10" s="48">
        <f>G12+G13+G14+G15+G16</f>
        <v>1540018.0200000003</v>
      </c>
      <c r="H10" s="48">
        <v>1746039.26</v>
      </c>
      <c r="I10" s="48">
        <f>I12+I13+I14+I15+I16</f>
        <v>1576134.23</v>
      </c>
      <c r="J10" s="48">
        <f>I10/G10*100</f>
        <v>102.34518099989502</v>
      </c>
      <c r="K10" s="48">
        <f>I10/H10*100</f>
        <v>90.269117430956285</v>
      </c>
    </row>
    <row r="11" spans="2:11" ht="15.75" customHeight="1" x14ac:dyDescent="0.35">
      <c r="B11" s="49">
        <v>6</v>
      </c>
      <c r="C11" s="49"/>
      <c r="D11" s="49"/>
      <c r="E11" s="49"/>
      <c r="F11" s="49" t="s">
        <v>2</v>
      </c>
      <c r="G11" s="50"/>
      <c r="H11" s="50"/>
      <c r="I11" s="50"/>
      <c r="J11" s="50"/>
      <c r="K11" s="50"/>
    </row>
    <row r="12" spans="2:11" ht="25" x14ac:dyDescent="0.35">
      <c r="B12" s="3"/>
      <c r="C12" s="6">
        <v>63</v>
      </c>
      <c r="D12" s="6"/>
      <c r="E12" s="6"/>
      <c r="F12" s="6" t="s">
        <v>12</v>
      </c>
      <c r="G12" s="35">
        <v>1248680.77</v>
      </c>
      <c r="H12" s="38">
        <v>1569199.45</v>
      </c>
      <c r="I12" s="37">
        <v>1317401.31</v>
      </c>
      <c r="J12" s="34">
        <f t="shared" ref="J12:J16" si="0">I12/G12*100</f>
        <v>105.50345145460997</v>
      </c>
      <c r="K12" s="34">
        <f t="shared" ref="K12:K16" si="1">I12/H12*100</f>
        <v>83.953719841031045</v>
      </c>
    </row>
    <row r="13" spans="2:11" x14ac:dyDescent="0.35">
      <c r="B13" s="3"/>
      <c r="C13" s="6">
        <v>65</v>
      </c>
      <c r="D13" s="6"/>
      <c r="E13" s="6"/>
      <c r="F13" s="6" t="s">
        <v>58</v>
      </c>
      <c r="G13" s="35">
        <v>25293.61</v>
      </c>
      <c r="H13" s="38">
        <v>58800</v>
      </c>
      <c r="I13" s="38">
        <v>33981.15</v>
      </c>
      <c r="J13" s="34">
        <f t="shared" si="0"/>
        <v>134.34677770393392</v>
      </c>
      <c r="K13" s="34">
        <f t="shared" si="1"/>
        <v>57.791071428571428</v>
      </c>
    </row>
    <row r="14" spans="2:11" ht="25" x14ac:dyDescent="0.35">
      <c r="B14" s="4"/>
      <c r="C14" s="4">
        <v>66</v>
      </c>
      <c r="D14" s="5"/>
      <c r="E14" s="5"/>
      <c r="F14" s="6" t="s">
        <v>87</v>
      </c>
      <c r="G14" s="35">
        <v>8655.1</v>
      </c>
      <c r="H14" s="35">
        <v>20020</v>
      </c>
      <c r="I14" s="38">
        <v>10062.59</v>
      </c>
      <c r="J14" s="34">
        <f t="shared" si="0"/>
        <v>116.26197270973184</v>
      </c>
      <c r="K14" s="34">
        <f t="shared" si="1"/>
        <v>50.262687312687312</v>
      </c>
    </row>
    <row r="15" spans="2:11" x14ac:dyDescent="0.35">
      <c r="B15" s="10"/>
      <c r="C15" s="4">
        <v>67</v>
      </c>
      <c r="D15" s="5"/>
      <c r="E15" s="5"/>
      <c r="F15" s="6" t="s">
        <v>57</v>
      </c>
      <c r="G15" s="35">
        <v>257388.54</v>
      </c>
      <c r="H15" s="35">
        <v>98019.81</v>
      </c>
      <c r="I15" s="38">
        <v>214689.18</v>
      </c>
      <c r="J15" s="34">
        <f t="shared" si="0"/>
        <v>83.410543453100118</v>
      </c>
      <c r="K15" s="34">
        <f t="shared" si="1"/>
        <v>219.02631723118012</v>
      </c>
    </row>
    <row r="16" spans="2:11" x14ac:dyDescent="0.35">
      <c r="B16" s="10"/>
      <c r="C16" s="4">
        <v>72</v>
      </c>
      <c r="D16" s="5"/>
      <c r="E16" s="5"/>
      <c r="F16" s="6" t="s">
        <v>91</v>
      </c>
      <c r="G16" s="35">
        <v>0</v>
      </c>
      <c r="H16" s="35">
        <v>0</v>
      </c>
      <c r="I16" s="38">
        <v>0</v>
      </c>
      <c r="J16" s="34" t="e">
        <f t="shared" si="0"/>
        <v>#DIV/0!</v>
      </c>
      <c r="K16" s="34" t="e">
        <f t="shared" si="1"/>
        <v>#DIV/0!</v>
      </c>
    </row>
    <row r="17" spans="2:11" x14ac:dyDescent="0.35">
      <c r="B17" s="210"/>
      <c r="C17" s="211"/>
      <c r="D17" s="211"/>
      <c r="E17" s="211"/>
      <c r="F17" s="212"/>
      <c r="G17" s="35"/>
      <c r="H17" s="35"/>
      <c r="I17" s="38"/>
      <c r="J17" s="14"/>
      <c r="K17" s="14"/>
    </row>
    <row r="18" spans="2:11" x14ac:dyDescent="0.35">
      <c r="B18" s="204" t="s">
        <v>6</v>
      </c>
      <c r="C18" s="205"/>
      <c r="D18" s="205"/>
      <c r="E18" s="205"/>
      <c r="F18" s="206"/>
      <c r="G18" s="145"/>
      <c r="H18" s="145"/>
      <c r="I18" s="70"/>
      <c r="J18" s="146"/>
      <c r="K18" s="146"/>
    </row>
    <row r="19" spans="2:11" x14ac:dyDescent="0.35">
      <c r="B19" s="207">
        <v>1</v>
      </c>
      <c r="C19" s="208"/>
      <c r="D19" s="208"/>
      <c r="E19" s="208"/>
      <c r="F19" s="209"/>
      <c r="G19" s="145"/>
      <c r="H19" s="145"/>
      <c r="I19" s="70"/>
      <c r="J19" s="146"/>
      <c r="K19" s="146"/>
    </row>
    <row r="20" spans="2:11" x14ac:dyDescent="0.35">
      <c r="B20" s="47"/>
      <c r="C20" s="47"/>
      <c r="D20" s="47"/>
      <c r="E20" s="47"/>
      <c r="F20" s="47" t="s">
        <v>19</v>
      </c>
      <c r="G20" s="48">
        <v>1451596.16</v>
      </c>
      <c r="H20" s="48">
        <v>1736309.9</v>
      </c>
      <c r="I20" s="48">
        <v>1650631.61</v>
      </c>
      <c r="J20" s="48">
        <f t="shared" ref="J20:J29" si="2">I20/G20*100</f>
        <v>113.71148915136288</v>
      </c>
      <c r="K20" s="48">
        <f t="shared" ref="K20:K23" si="3">I20/H20*100</f>
        <v>95.065495508607086</v>
      </c>
    </row>
    <row r="21" spans="2:11" x14ac:dyDescent="0.35">
      <c r="B21" s="49">
        <v>3</v>
      </c>
      <c r="C21" s="49"/>
      <c r="D21" s="49"/>
      <c r="E21" s="49"/>
      <c r="F21" s="49" t="s">
        <v>3</v>
      </c>
      <c r="G21" s="50">
        <f>G22+G23+G24</f>
        <v>608324.63</v>
      </c>
      <c r="H21" s="50">
        <f>H22+H23+H24</f>
        <v>1454750</v>
      </c>
      <c r="I21" s="50">
        <f>I22+I23+I24</f>
        <v>1372401.95</v>
      </c>
      <c r="J21" s="50">
        <f t="shared" si="2"/>
        <v>225.60354822391457</v>
      </c>
      <c r="K21" s="50">
        <f t="shared" si="3"/>
        <v>94.339367588932802</v>
      </c>
    </row>
    <row r="22" spans="2:11" x14ac:dyDescent="0.35">
      <c r="B22" s="3"/>
      <c r="C22" s="6">
        <v>31</v>
      </c>
      <c r="D22" s="6"/>
      <c r="E22" s="6">
        <v>31</v>
      </c>
      <c r="F22" s="6" t="s">
        <v>4</v>
      </c>
      <c r="G22" s="35">
        <v>575936.21</v>
      </c>
      <c r="H22" s="35">
        <v>1414750</v>
      </c>
      <c r="I22" s="38">
        <v>1336647.98</v>
      </c>
      <c r="J22" s="34">
        <f t="shared" si="2"/>
        <v>232.08264331912733</v>
      </c>
      <c r="K22" s="34">
        <f t="shared" si="3"/>
        <v>94.47944725216469</v>
      </c>
    </row>
    <row r="23" spans="2:11" ht="15.75" customHeight="1" x14ac:dyDescent="0.35">
      <c r="B23" s="4"/>
      <c r="C23" s="5">
        <v>32</v>
      </c>
      <c r="D23" s="4"/>
      <c r="E23" s="4">
        <v>3212</v>
      </c>
      <c r="F23" s="4" t="s">
        <v>82</v>
      </c>
      <c r="G23" s="35">
        <v>28356.42</v>
      </c>
      <c r="H23" s="35">
        <v>35000</v>
      </c>
      <c r="I23" s="38">
        <v>28769.97</v>
      </c>
      <c r="J23" s="34">
        <f t="shared" si="2"/>
        <v>101.45839989674297</v>
      </c>
      <c r="K23" s="34">
        <f t="shared" si="3"/>
        <v>82.1999142857143</v>
      </c>
    </row>
    <row r="24" spans="2:11" ht="15.75" customHeight="1" x14ac:dyDescent="0.35">
      <c r="B24" s="4"/>
      <c r="C24" s="4"/>
      <c r="D24" s="4"/>
      <c r="E24" s="4">
        <v>3295</v>
      </c>
      <c r="F24" s="4" t="s">
        <v>81</v>
      </c>
      <c r="G24" s="35">
        <v>4032</v>
      </c>
      <c r="H24" s="35">
        <v>5000</v>
      </c>
      <c r="I24" s="38">
        <v>6984</v>
      </c>
      <c r="J24" s="34">
        <f t="shared" si="2"/>
        <v>173.21428571428572</v>
      </c>
      <c r="K24" s="34"/>
    </row>
    <row r="25" spans="2:11" x14ac:dyDescent="0.35">
      <c r="B25" s="51"/>
      <c r="C25" s="51">
        <v>32</v>
      </c>
      <c r="D25" s="52"/>
      <c r="E25" s="52"/>
      <c r="F25" s="53" t="s">
        <v>9</v>
      </c>
      <c r="G25" s="50">
        <v>271686.67</v>
      </c>
      <c r="H25" s="50"/>
      <c r="I25" s="54">
        <v>313513.90000000002</v>
      </c>
      <c r="J25" s="50">
        <f t="shared" si="2"/>
        <v>115.39539278831752</v>
      </c>
      <c r="K25" s="50" t="e">
        <f t="shared" ref="K25:K33" si="4">I25/H25*100</f>
        <v>#DIV/0!</v>
      </c>
    </row>
    <row r="26" spans="2:11" x14ac:dyDescent="0.35">
      <c r="B26" s="4"/>
      <c r="C26" s="4"/>
      <c r="D26" s="4">
        <v>321</v>
      </c>
      <c r="E26" s="4"/>
      <c r="F26" s="10" t="s">
        <v>13</v>
      </c>
      <c r="G26" s="36"/>
      <c r="H26" s="36"/>
      <c r="I26" s="31"/>
      <c r="J26" s="34"/>
      <c r="K26" s="34"/>
    </row>
    <row r="27" spans="2:11" x14ac:dyDescent="0.35">
      <c r="B27" s="4"/>
      <c r="C27" s="10"/>
      <c r="D27" s="4"/>
      <c r="E27" s="4">
        <v>3211</v>
      </c>
      <c r="F27" s="15" t="s">
        <v>14</v>
      </c>
      <c r="G27" s="35">
        <v>4008.5</v>
      </c>
      <c r="H27" s="35">
        <v>4321.6899999999996</v>
      </c>
      <c r="I27" s="38">
        <v>3658.76</v>
      </c>
      <c r="J27" s="34">
        <f t="shared" si="2"/>
        <v>91.275040538854938</v>
      </c>
      <c r="K27" s="34">
        <f t="shared" si="4"/>
        <v>84.660399056850451</v>
      </c>
    </row>
    <row r="28" spans="2:11" x14ac:dyDescent="0.35">
      <c r="B28" s="4"/>
      <c r="C28" s="10"/>
      <c r="D28" s="5"/>
      <c r="E28" s="4">
        <v>3213</v>
      </c>
      <c r="F28" s="4" t="s">
        <v>59</v>
      </c>
      <c r="G28" s="35"/>
      <c r="H28" s="35"/>
      <c r="I28" s="38"/>
      <c r="J28" s="34" t="e">
        <f t="shared" si="2"/>
        <v>#DIV/0!</v>
      </c>
      <c r="K28" s="34" t="e">
        <f t="shared" si="4"/>
        <v>#DIV/0!</v>
      </c>
    </row>
    <row r="29" spans="2:11" x14ac:dyDescent="0.35">
      <c r="B29" s="4"/>
      <c r="C29" s="10"/>
      <c r="D29" s="5"/>
      <c r="E29" s="4">
        <v>3214</v>
      </c>
      <c r="F29" s="4" t="s">
        <v>60</v>
      </c>
      <c r="G29" s="35"/>
      <c r="H29" s="35"/>
      <c r="I29" s="38"/>
      <c r="J29" s="34" t="e">
        <f t="shared" si="2"/>
        <v>#DIV/0!</v>
      </c>
      <c r="K29" s="34" t="e">
        <f t="shared" si="4"/>
        <v>#DIV/0!</v>
      </c>
    </row>
    <row r="30" spans="2:11" x14ac:dyDescent="0.35">
      <c r="B30" s="51"/>
      <c r="C30" s="51"/>
      <c r="D30" s="51">
        <v>322</v>
      </c>
      <c r="E30" s="52"/>
      <c r="F30" s="53" t="s">
        <v>61</v>
      </c>
      <c r="G30" s="50"/>
      <c r="H30" s="50"/>
      <c r="I30" s="54"/>
      <c r="J30" s="50"/>
      <c r="K30" s="50"/>
    </row>
    <row r="31" spans="2:11" x14ac:dyDescent="0.35">
      <c r="B31" s="4"/>
      <c r="C31" s="4"/>
      <c r="D31" s="4"/>
      <c r="E31" s="4">
        <v>3221</v>
      </c>
      <c r="F31" s="4" t="s">
        <v>62</v>
      </c>
      <c r="G31" s="35">
        <v>4509.82</v>
      </c>
      <c r="H31" s="35">
        <v>7900</v>
      </c>
      <c r="I31" s="38">
        <v>8183.84</v>
      </c>
      <c r="J31" s="34">
        <f t="shared" ref="J31:J33" si="5">I31/G31*100</f>
        <v>181.46710955204421</v>
      </c>
      <c r="K31" s="34">
        <f t="shared" si="4"/>
        <v>103.59291139240507</v>
      </c>
    </row>
    <row r="32" spans="2:11" x14ac:dyDescent="0.35">
      <c r="B32" s="4"/>
      <c r="C32" s="4"/>
      <c r="D32" s="4"/>
      <c r="E32" s="4">
        <v>3222</v>
      </c>
      <c r="F32" s="4" t="s">
        <v>63</v>
      </c>
      <c r="G32" s="35">
        <v>102169.79</v>
      </c>
      <c r="H32" s="35">
        <v>145800</v>
      </c>
      <c r="I32" s="38">
        <v>91242.67</v>
      </c>
      <c r="J32" s="34">
        <f t="shared" si="5"/>
        <v>89.304940335102984</v>
      </c>
      <c r="K32" s="34">
        <f t="shared" si="4"/>
        <v>62.580706447187929</v>
      </c>
    </row>
    <row r="33" spans="2:11" x14ac:dyDescent="0.35">
      <c r="B33" s="4"/>
      <c r="C33" s="4"/>
      <c r="D33" s="4"/>
      <c r="E33" s="4">
        <v>3223</v>
      </c>
      <c r="F33" s="4" t="s">
        <v>64</v>
      </c>
      <c r="G33" s="35">
        <v>13729.76</v>
      </c>
      <c r="H33" s="35">
        <v>14500</v>
      </c>
      <c r="I33" s="38">
        <v>4269.55</v>
      </c>
      <c r="J33" s="34">
        <f t="shared" si="5"/>
        <v>31.09704758131242</v>
      </c>
      <c r="K33" s="34">
        <f t="shared" si="4"/>
        <v>29.445172413793102</v>
      </c>
    </row>
    <row r="34" spans="2:11" x14ac:dyDescent="0.35">
      <c r="B34" s="4"/>
      <c r="C34" s="4"/>
      <c r="D34" s="4"/>
      <c r="E34" s="4">
        <v>3224</v>
      </c>
      <c r="F34" s="4" t="s">
        <v>65</v>
      </c>
      <c r="G34" s="35">
        <v>2882.45</v>
      </c>
      <c r="H34" s="35">
        <v>4500</v>
      </c>
      <c r="I34" s="38">
        <v>6806.34</v>
      </c>
      <c r="J34" s="34">
        <f t="shared" ref="J34:J44" si="6">I34/G34*100</f>
        <v>236.13037520165139</v>
      </c>
      <c r="K34" s="34">
        <f t="shared" ref="K34:K38" si="7">I34/H34*100</f>
        <v>151.25200000000001</v>
      </c>
    </row>
    <row r="35" spans="2:11" x14ac:dyDescent="0.35">
      <c r="B35" s="4"/>
      <c r="C35" s="4"/>
      <c r="D35" s="4"/>
      <c r="E35" s="5">
        <v>3225</v>
      </c>
      <c r="F35" s="4" t="s">
        <v>66</v>
      </c>
      <c r="G35" s="35">
        <v>581.92999999999995</v>
      </c>
      <c r="H35" s="35">
        <v>1000</v>
      </c>
      <c r="I35" s="38">
        <v>658.4</v>
      </c>
      <c r="J35" s="34">
        <v>0</v>
      </c>
      <c r="K35" s="34">
        <v>0</v>
      </c>
    </row>
    <row r="36" spans="2:11" x14ac:dyDescent="0.35">
      <c r="B36" s="4"/>
      <c r="C36" s="4"/>
      <c r="D36" s="4"/>
      <c r="E36" s="5">
        <v>3227</v>
      </c>
      <c r="F36" s="4" t="s">
        <v>67</v>
      </c>
      <c r="G36" s="35">
        <v>0</v>
      </c>
      <c r="H36" s="35">
        <v>0</v>
      </c>
      <c r="I36" s="38">
        <v>0</v>
      </c>
      <c r="J36" s="34">
        <v>0</v>
      </c>
      <c r="K36" s="34">
        <v>0</v>
      </c>
    </row>
    <row r="37" spans="2:11" x14ac:dyDescent="0.35">
      <c r="B37" s="51"/>
      <c r="C37" s="51"/>
      <c r="D37" s="51">
        <v>323</v>
      </c>
      <c r="E37" s="52"/>
      <c r="F37" s="53" t="s">
        <v>68</v>
      </c>
      <c r="G37" s="50"/>
      <c r="H37" s="50"/>
      <c r="I37" s="54"/>
      <c r="J37" s="50"/>
      <c r="K37" s="50"/>
    </row>
    <row r="38" spans="2:11" x14ac:dyDescent="0.35">
      <c r="B38" s="4"/>
      <c r="C38" s="4"/>
      <c r="D38" s="4"/>
      <c r="E38" s="4">
        <v>3231</v>
      </c>
      <c r="F38" s="4" t="s">
        <v>69</v>
      </c>
      <c r="G38" s="35">
        <v>712.39</v>
      </c>
      <c r="H38" s="35">
        <v>2500</v>
      </c>
      <c r="I38" s="38">
        <v>3208.12</v>
      </c>
      <c r="J38" s="34">
        <f t="shared" si="6"/>
        <v>450.33198107778043</v>
      </c>
      <c r="K38" s="34">
        <f t="shared" si="7"/>
        <v>128.32479999999998</v>
      </c>
    </row>
    <row r="39" spans="2:11" x14ac:dyDescent="0.35">
      <c r="B39" s="4"/>
      <c r="C39" s="4"/>
      <c r="D39" s="4"/>
      <c r="E39" s="4">
        <v>3232</v>
      </c>
      <c r="F39" s="4" t="s">
        <v>70</v>
      </c>
      <c r="G39" s="35">
        <v>4500.13</v>
      </c>
      <c r="H39" s="35">
        <v>3000</v>
      </c>
      <c r="I39" s="38">
        <v>22378.78</v>
      </c>
      <c r="J39" s="34">
        <f t="shared" si="6"/>
        <v>497.29185601304852</v>
      </c>
      <c r="K39" s="34">
        <f t="shared" ref="K39:K44" si="8">I39/H39*100</f>
        <v>745.95933333333335</v>
      </c>
    </row>
    <row r="40" spans="2:11" x14ac:dyDescent="0.35">
      <c r="B40" s="4"/>
      <c r="C40" s="4"/>
      <c r="D40" s="4"/>
      <c r="E40" s="4">
        <v>3234</v>
      </c>
      <c r="F40" s="4" t="s">
        <v>71</v>
      </c>
      <c r="G40" s="35">
        <v>12566.3</v>
      </c>
      <c r="H40" s="35">
        <v>9000</v>
      </c>
      <c r="I40" s="38">
        <v>13149.84</v>
      </c>
      <c r="J40" s="34">
        <f t="shared" si="6"/>
        <v>104.64368986893517</v>
      </c>
      <c r="K40" s="34">
        <f t="shared" si="8"/>
        <v>146.10933333333332</v>
      </c>
    </row>
    <row r="41" spans="2:11" x14ac:dyDescent="0.35">
      <c r="B41" s="4"/>
      <c r="C41" s="4"/>
      <c r="D41" s="4"/>
      <c r="E41" s="4">
        <v>3235</v>
      </c>
      <c r="F41" s="4" t="s">
        <v>72</v>
      </c>
      <c r="G41" s="35">
        <v>77433.89</v>
      </c>
      <c r="H41" s="35">
        <v>59078.67</v>
      </c>
      <c r="I41" s="38">
        <v>98994.34</v>
      </c>
      <c r="J41" s="34">
        <f t="shared" si="6"/>
        <v>127.8436870471056</v>
      </c>
      <c r="K41" s="34">
        <f t="shared" si="8"/>
        <v>167.56358936313225</v>
      </c>
    </row>
    <row r="42" spans="2:11" x14ac:dyDescent="0.35">
      <c r="B42" s="4"/>
      <c r="C42" s="4"/>
      <c r="D42" s="4"/>
      <c r="E42" s="4">
        <v>3236</v>
      </c>
      <c r="F42" s="4" t="s">
        <v>73</v>
      </c>
      <c r="G42" s="35">
        <v>129.83000000000001</v>
      </c>
      <c r="H42" s="35">
        <v>5599.65</v>
      </c>
      <c r="I42" s="38">
        <v>5599.65</v>
      </c>
      <c r="J42" s="34">
        <f t="shared" si="6"/>
        <v>4313.0632365400897</v>
      </c>
      <c r="K42" s="34">
        <f t="shared" si="8"/>
        <v>100</v>
      </c>
    </row>
    <row r="43" spans="2:11" x14ac:dyDescent="0.35">
      <c r="B43" s="4"/>
      <c r="C43" s="4"/>
      <c r="D43" s="4"/>
      <c r="E43" s="4">
        <v>3237</v>
      </c>
      <c r="F43" s="4" t="s">
        <v>74</v>
      </c>
      <c r="G43" s="35">
        <v>0</v>
      </c>
      <c r="H43" s="35">
        <v>0</v>
      </c>
      <c r="I43" s="38">
        <v>0</v>
      </c>
      <c r="J43" s="34">
        <v>0</v>
      </c>
      <c r="K43" s="34">
        <v>0</v>
      </c>
    </row>
    <row r="44" spans="2:11" x14ac:dyDescent="0.35">
      <c r="B44" s="4"/>
      <c r="C44" s="4"/>
      <c r="D44" s="4"/>
      <c r="E44" s="4">
        <v>3238</v>
      </c>
      <c r="F44" s="4" t="s">
        <v>75</v>
      </c>
      <c r="G44" s="35">
        <v>2097.87</v>
      </c>
      <c r="H44" s="35">
        <v>4000</v>
      </c>
      <c r="I44" s="38">
        <v>9734.9599999999991</v>
      </c>
      <c r="J44" s="34">
        <f t="shared" si="6"/>
        <v>464.04019314828855</v>
      </c>
      <c r="K44" s="34">
        <f t="shared" si="8"/>
        <v>243.37399999999997</v>
      </c>
    </row>
    <row r="45" spans="2:11" x14ac:dyDescent="0.35">
      <c r="B45" s="4"/>
      <c r="C45" s="4"/>
      <c r="D45" s="4"/>
      <c r="E45" s="4">
        <v>3239</v>
      </c>
      <c r="F45" s="4" t="s">
        <v>83</v>
      </c>
      <c r="G45" s="35"/>
      <c r="H45" s="35"/>
      <c r="I45" s="38"/>
      <c r="J45" s="34" t="e">
        <f t="shared" ref="J45" si="9">I45/G45*100</f>
        <v>#DIV/0!</v>
      </c>
      <c r="K45" s="34" t="e">
        <f t="shared" ref="K45:K49" si="10">I45/H45*100</f>
        <v>#DIV/0!</v>
      </c>
    </row>
    <row r="46" spans="2:11" x14ac:dyDescent="0.35">
      <c r="B46" s="51"/>
      <c r="C46" s="51"/>
      <c r="D46" s="51">
        <v>324</v>
      </c>
      <c r="E46" s="51"/>
      <c r="F46" s="53" t="s">
        <v>92</v>
      </c>
      <c r="G46" s="147"/>
      <c r="H46" s="147"/>
      <c r="I46" s="148"/>
      <c r="J46" s="50"/>
      <c r="K46" s="50"/>
    </row>
    <row r="47" spans="2:11" x14ac:dyDescent="0.35">
      <c r="B47" s="4"/>
      <c r="C47" s="4"/>
      <c r="D47" s="4"/>
      <c r="E47" s="4">
        <v>3241</v>
      </c>
      <c r="F47" s="4" t="s">
        <v>93</v>
      </c>
      <c r="G47" s="35"/>
      <c r="H47" s="35">
        <v>0</v>
      </c>
      <c r="I47" s="38">
        <v>0</v>
      </c>
      <c r="J47" s="34"/>
      <c r="K47" s="34"/>
    </row>
    <row r="48" spans="2:11" x14ac:dyDescent="0.35">
      <c r="B48" s="51"/>
      <c r="C48" s="51"/>
      <c r="D48" s="51">
        <v>329</v>
      </c>
      <c r="E48" s="52"/>
      <c r="F48" s="53" t="s">
        <v>76</v>
      </c>
      <c r="G48" s="50"/>
      <c r="H48" s="50"/>
      <c r="I48" s="54"/>
      <c r="J48" s="50"/>
      <c r="K48" s="50"/>
    </row>
    <row r="49" spans="2:11" x14ac:dyDescent="0.35">
      <c r="B49" s="4"/>
      <c r="C49" s="4"/>
      <c r="D49" s="4"/>
      <c r="E49" s="4">
        <v>3292</v>
      </c>
      <c r="F49" s="4" t="s">
        <v>77</v>
      </c>
      <c r="G49" s="35">
        <v>336.56</v>
      </c>
      <c r="H49" s="35">
        <v>1327.23</v>
      </c>
      <c r="I49" s="38">
        <v>571.20000000000005</v>
      </c>
      <c r="J49" s="34">
        <v>0</v>
      </c>
      <c r="K49" s="34">
        <f t="shared" si="10"/>
        <v>43.037001876087793</v>
      </c>
    </row>
    <row r="50" spans="2:11" x14ac:dyDescent="0.35">
      <c r="B50" s="4"/>
      <c r="C50" s="4"/>
      <c r="D50" s="4"/>
      <c r="E50" s="4">
        <v>3293</v>
      </c>
      <c r="F50" s="4" t="s">
        <v>78</v>
      </c>
      <c r="G50" s="35">
        <v>0</v>
      </c>
      <c r="H50" s="35">
        <v>0</v>
      </c>
      <c r="I50" s="38">
        <v>0</v>
      </c>
      <c r="J50" s="34">
        <v>0</v>
      </c>
      <c r="K50" s="34">
        <v>0</v>
      </c>
    </row>
    <row r="51" spans="2:11" x14ac:dyDescent="0.35">
      <c r="B51" s="4"/>
      <c r="C51" s="4"/>
      <c r="D51" s="4"/>
      <c r="E51" s="4">
        <v>3294</v>
      </c>
      <c r="F51" s="4" t="s">
        <v>79</v>
      </c>
      <c r="G51" s="35">
        <v>92.91</v>
      </c>
      <c r="H51" s="35">
        <v>200</v>
      </c>
      <c r="I51" s="38">
        <v>200</v>
      </c>
      <c r="J51" s="34">
        <f t="shared" ref="J51:J57" si="11">I51/G51*100</f>
        <v>215.26208158432891</v>
      </c>
      <c r="K51" s="34">
        <f t="shared" ref="K51:K53" si="12">I51/H51*100</f>
        <v>100</v>
      </c>
    </row>
    <row r="52" spans="2:11" x14ac:dyDescent="0.35">
      <c r="B52" s="4"/>
      <c r="C52" s="4"/>
      <c r="D52" s="4"/>
      <c r="E52" s="4">
        <v>3295</v>
      </c>
      <c r="F52" s="4" t="s">
        <v>169</v>
      </c>
      <c r="G52" s="35">
        <v>4032</v>
      </c>
      <c r="H52" s="35">
        <v>0</v>
      </c>
      <c r="I52" s="38">
        <v>7566</v>
      </c>
      <c r="J52" s="34">
        <f t="shared" si="11"/>
        <v>187.64880952380955</v>
      </c>
      <c r="K52" s="34">
        <v>0</v>
      </c>
    </row>
    <row r="53" spans="2:11" x14ac:dyDescent="0.35">
      <c r="B53" s="4"/>
      <c r="C53" s="4"/>
      <c r="D53" s="4"/>
      <c r="E53" s="4">
        <v>3299</v>
      </c>
      <c r="F53" s="4" t="s">
        <v>76</v>
      </c>
      <c r="G53" s="35">
        <v>8639.7000000000007</v>
      </c>
      <c r="H53" s="35">
        <v>2870</v>
      </c>
      <c r="I53" s="38">
        <v>1898.84</v>
      </c>
      <c r="J53" s="34">
        <f t="shared" si="11"/>
        <v>21.97807794252115</v>
      </c>
      <c r="K53" s="34">
        <f t="shared" si="12"/>
        <v>66.161672473867597</v>
      </c>
    </row>
    <row r="54" spans="2:11" x14ac:dyDescent="0.35">
      <c r="B54" s="51"/>
      <c r="C54" s="51">
        <v>34</v>
      </c>
      <c r="D54" s="51">
        <v>343</v>
      </c>
      <c r="E54" s="52">
        <v>3431</v>
      </c>
      <c r="F54" s="53" t="s">
        <v>80</v>
      </c>
      <c r="G54" s="50" t="s">
        <v>170</v>
      </c>
      <c r="H54" s="50">
        <v>0</v>
      </c>
      <c r="I54" s="54">
        <v>0</v>
      </c>
      <c r="J54" s="50" t="e">
        <f t="shared" si="11"/>
        <v>#VALUE!</v>
      </c>
      <c r="K54" s="50"/>
    </row>
    <row r="55" spans="2:11" x14ac:dyDescent="0.35">
      <c r="B55" s="51"/>
      <c r="C55" s="51">
        <v>37</v>
      </c>
      <c r="D55" s="51">
        <v>372</v>
      </c>
      <c r="E55" s="51">
        <v>3721</v>
      </c>
      <c r="F55" s="53" t="s">
        <v>85</v>
      </c>
      <c r="G55" s="50">
        <v>0</v>
      </c>
      <c r="H55" s="50">
        <v>0</v>
      </c>
      <c r="I55" s="54">
        <v>0</v>
      </c>
      <c r="J55" s="50">
        <v>0</v>
      </c>
      <c r="K55" s="50">
        <v>0</v>
      </c>
    </row>
    <row r="56" spans="2:11" x14ac:dyDescent="0.35">
      <c r="B56" s="51"/>
      <c r="C56" s="51">
        <v>38</v>
      </c>
      <c r="D56" s="51">
        <v>381</v>
      </c>
      <c r="E56" s="51">
        <v>3811</v>
      </c>
      <c r="F56" s="53" t="s">
        <v>84</v>
      </c>
      <c r="G56" s="50">
        <v>0</v>
      </c>
      <c r="H56" s="50">
        <v>0</v>
      </c>
      <c r="I56" s="54">
        <v>0</v>
      </c>
      <c r="J56" s="50">
        <v>0</v>
      </c>
      <c r="K56" s="50">
        <v>0</v>
      </c>
    </row>
    <row r="57" spans="2:11" x14ac:dyDescent="0.35">
      <c r="B57" s="51"/>
      <c r="C57" s="51"/>
      <c r="D57" s="51"/>
      <c r="E57" s="51">
        <v>3812</v>
      </c>
      <c r="F57" s="53" t="s">
        <v>140</v>
      </c>
      <c r="G57" s="50">
        <v>517.5</v>
      </c>
      <c r="H57" s="50">
        <v>0</v>
      </c>
      <c r="I57" s="54">
        <v>469.73</v>
      </c>
      <c r="J57" s="50">
        <f t="shared" si="11"/>
        <v>90.769082125603873</v>
      </c>
      <c r="K57" s="50" t="e">
        <f t="shared" ref="K57:K58" si="13">I57/H57*100</f>
        <v>#DIV/0!</v>
      </c>
    </row>
    <row r="58" spans="2:11" x14ac:dyDescent="0.35">
      <c r="B58" s="55">
        <v>4</v>
      </c>
      <c r="C58" s="55"/>
      <c r="D58" s="55"/>
      <c r="E58" s="55"/>
      <c r="F58" s="56" t="s">
        <v>5</v>
      </c>
      <c r="G58" s="50">
        <v>17761.45</v>
      </c>
      <c r="H58" s="50"/>
      <c r="I58" s="50">
        <v>30634.43</v>
      </c>
      <c r="J58" s="50">
        <v>0</v>
      </c>
      <c r="K58" s="50" t="e">
        <f t="shared" si="13"/>
        <v>#DIV/0!</v>
      </c>
    </row>
  </sheetData>
  <mergeCells count="8">
    <mergeCell ref="B4:K4"/>
    <mergeCell ref="B2:K2"/>
    <mergeCell ref="B18:F18"/>
    <mergeCell ref="B19:F19"/>
    <mergeCell ref="B8:F8"/>
    <mergeCell ref="B9:F9"/>
    <mergeCell ref="B6:K6"/>
    <mergeCell ref="B17:F17"/>
  </mergeCell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"/>
  <sheetViews>
    <sheetView topLeftCell="A13" workbookViewId="0">
      <selection activeCell="G29" sqref="G29"/>
    </sheetView>
  </sheetViews>
  <sheetFormatPr defaultRowHeight="14.5" x14ac:dyDescent="0.35"/>
  <cols>
    <col min="2" max="2" width="37.7265625" customWidth="1"/>
    <col min="3" max="5" width="25.26953125" customWidth="1"/>
    <col min="6" max="7" width="15.7265625" customWidth="1"/>
  </cols>
  <sheetData>
    <row r="1" spans="1:7" ht="18" x14ac:dyDescent="0.35">
      <c r="B1" s="1"/>
      <c r="C1" s="1"/>
      <c r="D1" s="1"/>
      <c r="E1" s="2"/>
      <c r="F1" s="2"/>
      <c r="G1" s="2"/>
    </row>
    <row r="2" spans="1:7" ht="15.75" customHeight="1" x14ac:dyDescent="0.35">
      <c r="B2" s="164" t="s">
        <v>21</v>
      </c>
      <c r="C2" s="164"/>
      <c r="D2" s="164"/>
      <c r="E2" s="164"/>
      <c r="F2" s="164"/>
      <c r="G2" s="164"/>
    </row>
    <row r="3" spans="1:7" ht="18" x14ac:dyDescent="0.35">
      <c r="B3" s="20"/>
      <c r="C3" s="20"/>
      <c r="D3" s="20"/>
      <c r="E3" s="21"/>
      <c r="F3" s="21"/>
      <c r="G3" s="21"/>
    </row>
    <row r="4" spans="1:7" ht="31.5" customHeight="1" x14ac:dyDescent="0.35">
      <c r="B4" s="141" t="s">
        <v>6</v>
      </c>
      <c r="C4" s="142" t="s">
        <v>162</v>
      </c>
      <c r="D4" s="141" t="s">
        <v>163</v>
      </c>
      <c r="E4" s="142" t="s">
        <v>164</v>
      </c>
      <c r="F4" s="141" t="s">
        <v>10</v>
      </c>
      <c r="G4" s="141" t="s">
        <v>23</v>
      </c>
    </row>
    <row r="5" spans="1:7" s="13" customFormat="1" ht="10.5" x14ac:dyDescent="0.25">
      <c r="B5" s="143">
        <v>1</v>
      </c>
      <c r="C5" s="143">
        <v>2</v>
      </c>
      <c r="D5" s="143">
        <v>3</v>
      </c>
      <c r="E5" s="143">
        <v>4</v>
      </c>
      <c r="F5" s="143" t="s">
        <v>42</v>
      </c>
      <c r="G5" s="143" t="s">
        <v>43</v>
      </c>
    </row>
    <row r="6" spans="1:7" x14ac:dyDescent="0.35">
      <c r="A6" s="19"/>
      <c r="B6" s="47" t="s">
        <v>20</v>
      </c>
      <c r="C6" s="48">
        <f>C7+C13+C15+C17+C18+C19+C20+C21+C22</f>
        <v>776663.53</v>
      </c>
      <c r="D6" s="57">
        <f>D7+D13+D15+D17+D18+D19+D20+D21+D22</f>
        <v>946884.62999999989</v>
      </c>
      <c r="E6" s="58">
        <f>E7+E13+E15+E17+E18+E19+E20+E21+E22</f>
        <v>937662.54999999993</v>
      </c>
      <c r="F6" s="59">
        <f>E6/C6*100</f>
        <v>120.72957127264621</v>
      </c>
      <c r="G6" s="59">
        <f>E6/D6*100</f>
        <v>99.026060862346029</v>
      </c>
    </row>
    <row r="7" spans="1:7" x14ac:dyDescent="0.35">
      <c r="B7" s="60" t="s">
        <v>18</v>
      </c>
      <c r="C7" s="61">
        <f>C8+C9+C10+C11</f>
        <v>120758.81</v>
      </c>
      <c r="D7" s="61">
        <f>D8+D9+D10+D11+D12</f>
        <v>140637.97999999998</v>
      </c>
      <c r="E7" s="62">
        <f>E8+E9+E10+E11+E12</f>
        <v>137181.82</v>
      </c>
      <c r="F7" s="63">
        <f t="shared" ref="F7:F20" si="0">E7/C7*100</f>
        <v>113.5998441852814</v>
      </c>
      <c r="G7" s="63">
        <f t="shared" ref="G7:G20" si="1">E7/D7*100</f>
        <v>97.54251305372847</v>
      </c>
    </row>
    <row r="8" spans="1:7" x14ac:dyDescent="0.35">
      <c r="B8" s="18" t="s">
        <v>17</v>
      </c>
      <c r="C8" s="35">
        <v>21274.76</v>
      </c>
      <c r="D8" s="35">
        <v>29938.95</v>
      </c>
      <c r="E8" s="38">
        <v>29626.35</v>
      </c>
      <c r="F8" s="32">
        <f t="shared" si="0"/>
        <v>139.25585999560042</v>
      </c>
      <c r="G8" s="32">
        <f t="shared" si="1"/>
        <v>98.955875206044297</v>
      </c>
    </row>
    <row r="9" spans="1:7" x14ac:dyDescent="0.35">
      <c r="B9" s="17" t="s">
        <v>44</v>
      </c>
      <c r="C9" s="35">
        <v>1202.8699999999999</v>
      </c>
      <c r="D9" s="35">
        <v>12934.85</v>
      </c>
      <c r="E9" s="38">
        <v>12934.85</v>
      </c>
      <c r="F9" s="32">
        <f>E9/C9*100</f>
        <v>1075.3323301769935</v>
      </c>
      <c r="G9" s="32">
        <f t="shared" si="1"/>
        <v>100</v>
      </c>
    </row>
    <row r="10" spans="1:7" x14ac:dyDescent="0.35">
      <c r="B10" s="17" t="s">
        <v>45</v>
      </c>
      <c r="C10" s="35">
        <v>0</v>
      </c>
      <c r="D10" s="35">
        <v>3143.56</v>
      </c>
      <c r="E10" s="38">
        <v>0</v>
      </c>
      <c r="F10" s="32">
        <v>0</v>
      </c>
      <c r="G10" s="32">
        <f t="shared" si="1"/>
        <v>0</v>
      </c>
    </row>
    <row r="11" spans="1:7" x14ac:dyDescent="0.35">
      <c r="B11" s="16" t="s">
        <v>49</v>
      </c>
      <c r="C11" s="35">
        <v>98281.18</v>
      </c>
      <c r="D11" s="41">
        <v>94620.62</v>
      </c>
      <c r="E11" s="38">
        <v>94620.62</v>
      </c>
      <c r="F11" s="32">
        <f t="shared" si="0"/>
        <v>96.275421194576623</v>
      </c>
      <c r="G11" s="32">
        <f t="shared" si="1"/>
        <v>100</v>
      </c>
    </row>
    <row r="12" spans="1:7" x14ac:dyDescent="0.35">
      <c r="B12" s="16" t="s">
        <v>88</v>
      </c>
      <c r="C12" s="35">
        <v>0</v>
      </c>
      <c r="D12" s="41">
        <v>0</v>
      </c>
      <c r="E12" s="38">
        <v>0</v>
      </c>
      <c r="F12" s="32">
        <v>0</v>
      </c>
      <c r="G12" s="32">
        <v>0</v>
      </c>
    </row>
    <row r="13" spans="1:7" x14ac:dyDescent="0.35">
      <c r="B13" s="60" t="s">
        <v>16</v>
      </c>
      <c r="C13" s="61">
        <f>C14</f>
        <v>1400</v>
      </c>
      <c r="D13" s="64">
        <f>D14</f>
        <v>1540.7</v>
      </c>
      <c r="E13" s="62">
        <f>E14</f>
        <v>2848.05</v>
      </c>
      <c r="F13" s="63">
        <f>E13/C13*100</f>
        <v>203.43214285714288</v>
      </c>
      <c r="G13" s="63">
        <f t="shared" si="1"/>
        <v>184.85428701239698</v>
      </c>
    </row>
    <row r="14" spans="1:7" x14ac:dyDescent="0.35">
      <c r="B14" s="16" t="s">
        <v>15</v>
      </c>
      <c r="C14" s="35">
        <v>1400</v>
      </c>
      <c r="D14" s="41">
        <v>1540.7</v>
      </c>
      <c r="E14" s="38">
        <v>2848.05</v>
      </c>
      <c r="F14" s="32">
        <f>E14/C14*100</f>
        <v>203.43214285714288</v>
      </c>
      <c r="G14" s="32">
        <f t="shared" si="1"/>
        <v>184.85428701239698</v>
      </c>
    </row>
    <row r="15" spans="1:7" x14ac:dyDescent="0.35">
      <c r="B15" s="60" t="s">
        <v>46</v>
      </c>
      <c r="C15" s="61">
        <v>1049.7</v>
      </c>
      <c r="D15" s="64">
        <f>D16</f>
        <v>1442</v>
      </c>
      <c r="E15" s="62">
        <f>E16</f>
        <v>123.33</v>
      </c>
      <c r="F15" s="63">
        <f t="shared" si="0"/>
        <v>11.749071163189482</v>
      </c>
      <c r="G15" s="63">
        <f t="shared" si="1"/>
        <v>8.5527045769764225</v>
      </c>
    </row>
    <row r="16" spans="1:7" x14ac:dyDescent="0.35">
      <c r="B16" s="16" t="s">
        <v>47</v>
      </c>
      <c r="C16" s="35">
        <v>1049.7</v>
      </c>
      <c r="D16" s="41">
        <v>1442</v>
      </c>
      <c r="E16" s="38">
        <v>123.33</v>
      </c>
      <c r="F16" s="32">
        <f t="shared" si="0"/>
        <v>11.749071163189482</v>
      </c>
      <c r="G16" s="32">
        <f t="shared" si="1"/>
        <v>8.5527045769764225</v>
      </c>
    </row>
    <row r="17" spans="2:7" x14ac:dyDescent="0.35">
      <c r="B17" s="65" t="s">
        <v>48</v>
      </c>
      <c r="C17" s="61">
        <v>1963.83</v>
      </c>
      <c r="D17" s="64">
        <v>8027.32</v>
      </c>
      <c r="E17" s="62">
        <v>7678</v>
      </c>
      <c r="F17" s="63">
        <f t="shared" si="0"/>
        <v>390.97070520360722</v>
      </c>
      <c r="G17" s="63">
        <f t="shared" si="1"/>
        <v>95.648360847705092</v>
      </c>
    </row>
    <row r="18" spans="2:7" x14ac:dyDescent="0.35">
      <c r="B18" s="65" t="s">
        <v>50</v>
      </c>
      <c r="C18" s="61">
        <v>615929.29</v>
      </c>
      <c r="D18" s="66">
        <v>762175.84</v>
      </c>
      <c r="E18" s="67">
        <v>766014.44</v>
      </c>
      <c r="F18" s="63">
        <f t="shared" si="0"/>
        <v>124.36726949614621</v>
      </c>
      <c r="G18" s="63">
        <f t="shared" si="1"/>
        <v>100.50363706097008</v>
      </c>
    </row>
    <row r="19" spans="2:7" x14ac:dyDescent="0.35">
      <c r="B19" s="65" t="s">
        <v>86</v>
      </c>
      <c r="C19" s="61">
        <v>20829.66</v>
      </c>
      <c r="D19" s="64">
        <v>24000</v>
      </c>
      <c r="E19" s="62">
        <v>19125.509999999998</v>
      </c>
      <c r="F19" s="63">
        <f t="shared" si="0"/>
        <v>91.818637462157312</v>
      </c>
      <c r="G19" s="63">
        <f t="shared" si="1"/>
        <v>79.689624999999992</v>
      </c>
    </row>
    <row r="20" spans="2:7" x14ac:dyDescent="0.35">
      <c r="B20" s="65" t="s">
        <v>51</v>
      </c>
      <c r="C20" s="61">
        <v>13920.26</v>
      </c>
      <c r="D20" s="64">
        <v>8966.4699999999993</v>
      </c>
      <c r="E20" s="62">
        <v>4674.47</v>
      </c>
      <c r="F20" s="63">
        <f t="shared" si="0"/>
        <v>33.580335424769366</v>
      </c>
      <c r="G20" s="63">
        <f t="shared" si="1"/>
        <v>52.13277912043425</v>
      </c>
    </row>
    <row r="21" spans="2:7" x14ac:dyDescent="0.35">
      <c r="B21" s="60" t="s">
        <v>52</v>
      </c>
      <c r="C21" s="61">
        <v>744</v>
      </c>
      <c r="D21" s="64">
        <v>20</v>
      </c>
      <c r="E21" s="62">
        <v>0</v>
      </c>
      <c r="F21" s="68">
        <v>0</v>
      </c>
      <c r="G21" s="68">
        <v>0</v>
      </c>
    </row>
    <row r="22" spans="2:7" ht="26" x14ac:dyDescent="0.35">
      <c r="B22" s="60" t="s">
        <v>89</v>
      </c>
      <c r="C22" s="61">
        <v>67.98</v>
      </c>
      <c r="D22" s="64">
        <v>74.319999999999993</v>
      </c>
      <c r="E22" s="62">
        <v>16.93</v>
      </c>
      <c r="F22" s="63">
        <f>E22/C22*100</f>
        <v>24.904383642247719</v>
      </c>
      <c r="G22" s="63">
        <f>E22/D22*100</f>
        <v>22.779870828848225</v>
      </c>
    </row>
    <row r="23" spans="2:7" ht="15.75" customHeight="1" x14ac:dyDescent="0.35">
      <c r="B23" s="47" t="s">
        <v>19</v>
      </c>
      <c r="C23" s="48">
        <f>SUM(C24+C30+C32+C34+C35+C36+C37+C38+C39)</f>
        <v>1483290.7299999997</v>
      </c>
      <c r="D23" s="57">
        <f>D24+D30+D32+D34+D35+D36+D37+D38+D39</f>
        <v>1773950.24</v>
      </c>
      <c r="E23" s="58">
        <f>E24+E30+E32+E34+E35+E36+E37+E38+E39</f>
        <v>1484641.2000000002</v>
      </c>
      <c r="F23" s="59">
        <f>E23/C23*100</f>
        <v>100.09104553629891</v>
      </c>
      <c r="G23" s="59">
        <f>E23/D23*100</f>
        <v>83.691253932804798</v>
      </c>
    </row>
    <row r="24" spans="2:7" ht="15.75" customHeight="1" x14ac:dyDescent="0.35">
      <c r="B24" s="60" t="s">
        <v>18</v>
      </c>
      <c r="C24" s="61">
        <f>C25+C26+C27+C28+C29</f>
        <v>120758.81</v>
      </c>
      <c r="D24" s="61">
        <f>D25+D26+D27+D28+D29</f>
        <v>140637.97999999998</v>
      </c>
      <c r="E24" s="62">
        <f>E25+E26+E27+E28+E29</f>
        <v>137181.82</v>
      </c>
      <c r="F24" s="63">
        <f>E24/C24*100</f>
        <v>113.5998441852814</v>
      </c>
      <c r="G24" s="63">
        <f t="shared" ref="G24:G37" si="2">E24/D24*100</f>
        <v>97.54251305372847</v>
      </c>
    </row>
    <row r="25" spans="2:7" x14ac:dyDescent="0.35">
      <c r="B25" s="18" t="s">
        <v>17</v>
      </c>
      <c r="C25" s="35">
        <v>21274.76</v>
      </c>
      <c r="D25" s="35">
        <v>29938.95</v>
      </c>
      <c r="E25" s="38">
        <v>29626.35</v>
      </c>
      <c r="F25" s="32">
        <f t="shared" ref="F25" si="3">E25/C25*100</f>
        <v>139.25585999560042</v>
      </c>
      <c r="G25" s="32">
        <f t="shared" si="2"/>
        <v>98.955875206044297</v>
      </c>
    </row>
    <row r="26" spans="2:7" x14ac:dyDescent="0.35">
      <c r="B26" s="17" t="s">
        <v>44</v>
      </c>
      <c r="C26" s="35">
        <v>1202.8699999999999</v>
      </c>
      <c r="D26" s="35">
        <v>12934.85</v>
      </c>
      <c r="E26" s="38">
        <v>12934.85</v>
      </c>
      <c r="F26" s="32">
        <f>E26/C26*100</f>
        <v>1075.3323301769935</v>
      </c>
      <c r="G26" s="32">
        <f t="shared" si="2"/>
        <v>100</v>
      </c>
    </row>
    <row r="27" spans="2:7" x14ac:dyDescent="0.35">
      <c r="B27" s="17" t="s">
        <v>45</v>
      </c>
      <c r="C27" s="35">
        <v>0</v>
      </c>
      <c r="D27" s="35">
        <v>3143.56</v>
      </c>
      <c r="E27" s="38">
        <v>0</v>
      </c>
      <c r="F27" s="32">
        <v>0</v>
      </c>
      <c r="G27" s="32">
        <f t="shared" si="2"/>
        <v>0</v>
      </c>
    </row>
    <row r="28" spans="2:7" x14ac:dyDescent="0.35">
      <c r="B28" s="16" t="s">
        <v>49</v>
      </c>
      <c r="C28" s="35">
        <v>98281.18</v>
      </c>
      <c r="D28" s="41">
        <v>94620.62</v>
      </c>
      <c r="E28" s="38">
        <v>94620.62</v>
      </c>
      <c r="F28" s="32">
        <f t="shared" ref="F28:F35" si="4">E28/C28*100</f>
        <v>96.275421194576623</v>
      </c>
      <c r="G28" s="32">
        <f t="shared" si="2"/>
        <v>100</v>
      </c>
    </row>
    <row r="29" spans="2:7" x14ac:dyDescent="0.35">
      <c r="B29" s="16" t="s">
        <v>88</v>
      </c>
      <c r="C29" s="35">
        <v>0</v>
      </c>
      <c r="D29" s="41">
        <v>0</v>
      </c>
      <c r="E29" s="38">
        <v>0</v>
      </c>
      <c r="F29" s="32">
        <v>0</v>
      </c>
      <c r="G29" s="32">
        <v>0</v>
      </c>
    </row>
    <row r="30" spans="2:7" x14ac:dyDescent="0.35">
      <c r="B30" s="60" t="s">
        <v>16</v>
      </c>
      <c r="C30" s="61">
        <v>7010.07</v>
      </c>
      <c r="D30" s="64">
        <v>18400</v>
      </c>
      <c r="E30" s="62">
        <v>7420</v>
      </c>
      <c r="F30" s="63">
        <f>E30/C30*100</f>
        <v>105.84773047915357</v>
      </c>
      <c r="G30" s="63">
        <f t="shared" si="2"/>
        <v>40.326086956521742</v>
      </c>
    </row>
    <row r="31" spans="2:7" x14ac:dyDescent="0.35">
      <c r="B31" s="16" t="s">
        <v>15</v>
      </c>
      <c r="C31" s="35">
        <v>7010.07</v>
      </c>
      <c r="D31" s="41">
        <v>18400</v>
      </c>
      <c r="E31" s="38">
        <v>7420</v>
      </c>
      <c r="F31" s="32">
        <f>E31/C31*100</f>
        <v>105.84773047915357</v>
      </c>
      <c r="G31" s="32">
        <f t="shared" si="2"/>
        <v>40.326086956521742</v>
      </c>
    </row>
    <row r="32" spans="2:7" x14ac:dyDescent="0.35">
      <c r="B32" s="60" t="s">
        <v>46</v>
      </c>
      <c r="C32" s="61">
        <v>25015.62</v>
      </c>
      <c r="D32" s="64">
        <v>58800</v>
      </c>
      <c r="E32" s="62">
        <v>30993.08</v>
      </c>
      <c r="F32" s="63">
        <f t="shared" si="4"/>
        <v>123.89491045994463</v>
      </c>
      <c r="G32" s="63">
        <f t="shared" si="2"/>
        <v>52.709319727891156</v>
      </c>
    </row>
    <row r="33" spans="2:7" x14ac:dyDescent="0.35">
      <c r="B33" s="16" t="s">
        <v>47</v>
      </c>
      <c r="C33" s="35">
        <v>25015.62</v>
      </c>
      <c r="D33" s="41">
        <v>58800</v>
      </c>
      <c r="E33" s="38">
        <v>30993.08</v>
      </c>
      <c r="F33" s="32">
        <f t="shared" si="4"/>
        <v>123.89491045994463</v>
      </c>
      <c r="G33" s="32">
        <f t="shared" si="2"/>
        <v>52.709319727891156</v>
      </c>
    </row>
    <row r="34" spans="2:7" x14ac:dyDescent="0.35">
      <c r="B34" s="65" t="s">
        <v>48</v>
      </c>
      <c r="C34" s="61">
        <v>3073.67</v>
      </c>
      <c r="D34" s="64">
        <v>3837.59</v>
      </c>
      <c r="E34" s="62">
        <v>3513</v>
      </c>
      <c r="F34" s="63">
        <f t="shared" si="4"/>
        <v>114.29333663015223</v>
      </c>
      <c r="G34" s="63">
        <f t="shared" si="2"/>
        <v>91.541827032069605</v>
      </c>
    </row>
    <row r="35" spans="2:7" x14ac:dyDescent="0.35">
      <c r="B35" s="65" t="s">
        <v>50</v>
      </c>
      <c r="C35" s="61">
        <v>1268737.4099999999</v>
      </c>
      <c r="D35" s="66">
        <v>1425403.15</v>
      </c>
      <c r="E35" s="67">
        <v>1221566.3400000001</v>
      </c>
      <c r="F35" s="63">
        <f t="shared" si="4"/>
        <v>96.282046258886638</v>
      </c>
      <c r="G35" s="63">
        <f t="shared" si="2"/>
        <v>85.699708184312641</v>
      </c>
    </row>
    <row r="36" spans="2:7" x14ac:dyDescent="0.35">
      <c r="B36" s="65" t="s">
        <v>86</v>
      </c>
      <c r="C36" s="61">
        <v>51997.279999999999</v>
      </c>
      <c r="D36" s="64">
        <v>70430</v>
      </c>
      <c r="E36" s="62">
        <v>69153.73</v>
      </c>
      <c r="F36" s="63">
        <f>E36/C36*100</f>
        <v>132.99489896394581</v>
      </c>
      <c r="G36" s="63">
        <f t="shared" si="2"/>
        <v>98.187888683799514</v>
      </c>
    </row>
    <row r="37" spans="2:7" x14ac:dyDescent="0.35">
      <c r="B37" s="65" t="s">
        <v>51</v>
      </c>
      <c r="C37" s="61">
        <v>4999.8900000000003</v>
      </c>
      <c r="D37" s="64">
        <v>54747.199999999997</v>
      </c>
      <c r="E37" s="62">
        <v>14747.2</v>
      </c>
      <c r="F37" s="63">
        <f t="shared" ref="F37" si="5">E37/C37*100</f>
        <v>294.95048891075601</v>
      </c>
      <c r="G37" s="63">
        <f t="shared" si="2"/>
        <v>26.936902709179648</v>
      </c>
    </row>
    <row r="38" spans="2:7" x14ac:dyDescent="0.35">
      <c r="B38" s="60" t="s">
        <v>52</v>
      </c>
      <c r="C38" s="61">
        <v>1630</v>
      </c>
      <c r="D38" s="64">
        <v>1620</v>
      </c>
      <c r="E38" s="62">
        <v>49.1</v>
      </c>
      <c r="F38" s="68">
        <v>0</v>
      </c>
      <c r="G38" s="68">
        <v>3.03</v>
      </c>
    </row>
    <row r="39" spans="2:7" ht="26" x14ac:dyDescent="0.35">
      <c r="B39" s="60" t="s">
        <v>89</v>
      </c>
      <c r="C39" s="61">
        <v>67.98</v>
      </c>
      <c r="D39" s="64">
        <v>74.319999999999993</v>
      </c>
      <c r="E39" s="62">
        <v>16.93</v>
      </c>
      <c r="F39" s="63">
        <f>E39/C39*100</f>
        <v>24.904383642247719</v>
      </c>
      <c r="G39" s="63">
        <f>E39/D39*100</f>
        <v>22.779870828848225</v>
      </c>
    </row>
  </sheetData>
  <mergeCells count="1">
    <mergeCell ref="B2:G2"/>
  </mergeCell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10"/>
  <sheetViews>
    <sheetView tabSelected="1" workbookViewId="0">
      <selection activeCell="E6" sqref="E6"/>
    </sheetView>
  </sheetViews>
  <sheetFormatPr defaultRowHeight="14.5" x14ac:dyDescent="0.35"/>
  <cols>
    <col min="2" max="2" width="37.7265625" customWidth="1"/>
    <col min="3" max="5" width="25.26953125" customWidth="1"/>
    <col min="6" max="7" width="15.7265625" customWidth="1"/>
  </cols>
  <sheetData>
    <row r="1" spans="2:7" ht="18" x14ac:dyDescent="0.35">
      <c r="B1" s="1"/>
      <c r="C1" s="1"/>
      <c r="D1" s="1"/>
      <c r="E1" s="2"/>
      <c r="F1" s="2"/>
      <c r="G1" s="2"/>
    </row>
    <row r="2" spans="2:7" ht="15.75" customHeight="1" x14ac:dyDescent="0.35">
      <c r="B2" s="164" t="s">
        <v>22</v>
      </c>
      <c r="C2" s="164"/>
      <c r="D2" s="164"/>
      <c r="E2" s="164"/>
      <c r="F2" s="164"/>
      <c r="G2" s="164"/>
    </row>
    <row r="3" spans="2:7" ht="18" x14ac:dyDescent="0.35">
      <c r="B3" s="20"/>
      <c r="C3" s="20"/>
      <c r="D3" s="20"/>
      <c r="E3" s="21"/>
      <c r="F3" s="21"/>
      <c r="G3" s="21"/>
    </row>
    <row r="4" spans="2:7" ht="31.5" customHeight="1" x14ac:dyDescent="0.35">
      <c r="B4" s="141" t="s">
        <v>6</v>
      </c>
      <c r="C4" s="142" t="s">
        <v>162</v>
      </c>
      <c r="D4" s="141" t="s">
        <v>163</v>
      </c>
      <c r="E4" s="142" t="s">
        <v>164</v>
      </c>
      <c r="F4" s="141" t="s">
        <v>10</v>
      </c>
      <c r="G4" s="141" t="s">
        <v>23</v>
      </c>
    </row>
    <row r="5" spans="2:7" s="13" customFormat="1" ht="10.5" x14ac:dyDescent="0.25">
      <c r="B5" s="143">
        <v>1</v>
      </c>
      <c r="C5" s="143">
        <v>2</v>
      </c>
      <c r="D5" s="143">
        <v>3</v>
      </c>
      <c r="E5" s="143">
        <v>4</v>
      </c>
      <c r="F5" s="143" t="s">
        <v>42</v>
      </c>
      <c r="G5" s="143" t="s">
        <v>43</v>
      </c>
    </row>
    <row r="6" spans="2:7" ht="15.75" customHeight="1" x14ac:dyDescent="0.35">
      <c r="B6" s="60" t="s">
        <v>7</v>
      </c>
      <c r="C6" s="144">
        <v>1536088.44</v>
      </c>
      <c r="D6" s="71"/>
      <c r="E6" s="73">
        <v>1718042.29</v>
      </c>
      <c r="F6" s="63">
        <f>E6/C6*100</f>
        <v>111.84527174750434</v>
      </c>
      <c r="G6" s="63" t="e">
        <f>E6/D6*100</f>
        <v>#DIV/0!</v>
      </c>
    </row>
    <row r="7" spans="2:7" ht="15.75" customHeight="1" x14ac:dyDescent="0.35">
      <c r="B7" s="72" t="s">
        <v>53</v>
      </c>
      <c r="C7" s="144">
        <v>1536088.44</v>
      </c>
      <c r="D7" s="74"/>
      <c r="E7" s="73">
        <v>1718042.29</v>
      </c>
      <c r="F7" s="75">
        <f t="shared" ref="F7:F10" si="0">E7/C7*100</f>
        <v>111.84527174750434</v>
      </c>
      <c r="G7" s="75" t="e">
        <f t="shared" ref="G7:G10" si="1">E7/D7*100</f>
        <v>#DIV/0!</v>
      </c>
    </row>
    <row r="8" spans="2:7" x14ac:dyDescent="0.35">
      <c r="B8" s="72" t="s">
        <v>54</v>
      </c>
      <c r="C8" s="73">
        <v>1536088.44</v>
      </c>
      <c r="D8" s="74"/>
      <c r="E8" s="73">
        <v>1718042.29</v>
      </c>
      <c r="F8" s="75">
        <f t="shared" si="0"/>
        <v>111.84527174750434</v>
      </c>
      <c r="G8" s="75" t="e">
        <f t="shared" si="1"/>
        <v>#DIV/0!</v>
      </c>
    </row>
    <row r="9" spans="2:7" x14ac:dyDescent="0.35">
      <c r="B9" s="16" t="s">
        <v>55</v>
      </c>
      <c r="C9" s="33">
        <v>1484150.67</v>
      </c>
      <c r="D9" s="38"/>
      <c r="E9" s="33">
        <v>1668816.35</v>
      </c>
      <c r="F9" s="32">
        <f t="shared" si="0"/>
        <v>112.44251569148301</v>
      </c>
      <c r="G9" s="32" t="e">
        <f t="shared" si="1"/>
        <v>#DIV/0!</v>
      </c>
    </row>
    <row r="10" spans="2:7" x14ac:dyDescent="0.35">
      <c r="B10" s="16" t="s">
        <v>56</v>
      </c>
      <c r="C10" s="35">
        <v>51937.77</v>
      </c>
      <c r="D10" s="38"/>
      <c r="E10" s="69">
        <v>49225.94</v>
      </c>
      <c r="F10" s="32">
        <f t="shared" si="0"/>
        <v>94.778693809919062</v>
      </c>
      <c r="G10" s="32" t="e">
        <f t="shared" si="1"/>
        <v>#DIV/0!</v>
      </c>
    </row>
  </sheetData>
  <mergeCells count="1">
    <mergeCell ref="B2:G2"/>
  </mergeCells>
  <conditionalFormatting sqref="C6:C9">
    <cfRule type="cellIs" dxfId="1" priority="1" operator="lessThan">
      <formula>-0.001</formula>
    </cfRule>
  </conditionalFormatting>
  <conditionalFormatting sqref="E6:E10">
    <cfRule type="cellIs" dxfId="0" priority="11" operator="lessThan">
      <formula>-0.001</formula>
    </cfRule>
  </conditionalFormatting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B84FB-CEAD-48B0-A805-D0AC10F1B22C}">
  <sheetPr>
    <pageSetUpPr fitToPage="1"/>
  </sheetPr>
  <dimension ref="A1:J187"/>
  <sheetViews>
    <sheetView topLeftCell="A163" workbookViewId="0">
      <selection activeCell="N127" sqref="N127"/>
    </sheetView>
  </sheetViews>
  <sheetFormatPr defaultRowHeight="14.5" x14ac:dyDescent="0.35"/>
  <cols>
    <col min="1" max="1" width="14.453125" customWidth="1"/>
    <col min="2" max="2" width="18.453125" customWidth="1"/>
    <col min="3" max="3" width="13.26953125" customWidth="1"/>
    <col min="4" max="4" width="58.81640625" customWidth="1"/>
    <col min="5" max="5" width="17.26953125" hidden="1" customWidth="1"/>
    <col min="6" max="6" width="19" customWidth="1"/>
    <col min="7" max="7" width="13.1796875" customWidth="1"/>
    <col min="8" max="8" width="18.1796875" customWidth="1"/>
    <col min="9" max="9" width="13.54296875" customWidth="1"/>
    <col min="10" max="10" width="11.54296875" customWidth="1"/>
  </cols>
  <sheetData>
    <row r="1" spans="1:10" ht="46.5" customHeight="1" x14ac:dyDescent="0.35">
      <c r="A1" s="94"/>
      <c r="B1" s="94"/>
      <c r="C1" s="86"/>
      <c r="D1" s="213" t="s">
        <v>94</v>
      </c>
      <c r="E1" s="214"/>
      <c r="F1" s="214"/>
      <c r="G1" s="214"/>
      <c r="H1" s="214"/>
      <c r="I1" s="214"/>
      <c r="J1" s="87"/>
    </row>
    <row r="2" spans="1:10" ht="33" customHeight="1" x14ac:dyDescent="0.35">
      <c r="A2" s="46"/>
      <c r="B2" s="46"/>
      <c r="C2" s="215" t="s">
        <v>151</v>
      </c>
      <c r="D2" s="217"/>
      <c r="E2" s="105"/>
      <c r="F2" s="105"/>
      <c r="G2" s="105"/>
      <c r="H2" s="105"/>
      <c r="I2" s="105"/>
      <c r="J2" s="106"/>
    </row>
    <row r="3" spans="1:10" ht="31.5" customHeight="1" x14ac:dyDescent="0.35">
      <c r="A3" s="97" t="s">
        <v>95</v>
      </c>
      <c r="B3" s="100" t="s">
        <v>96</v>
      </c>
      <c r="C3" s="101" t="s">
        <v>97</v>
      </c>
      <c r="D3" s="102" t="s">
        <v>98</v>
      </c>
      <c r="E3" s="103" t="s">
        <v>99</v>
      </c>
      <c r="F3" s="102" t="s">
        <v>166</v>
      </c>
      <c r="G3" s="102" t="s">
        <v>167</v>
      </c>
      <c r="H3" s="102" t="s">
        <v>168</v>
      </c>
      <c r="I3" s="139" t="s">
        <v>160</v>
      </c>
      <c r="J3" s="140" t="s">
        <v>161</v>
      </c>
    </row>
    <row r="4" spans="1:10" x14ac:dyDescent="0.35">
      <c r="A4" s="98"/>
      <c r="B4" s="98"/>
      <c r="C4" s="99"/>
      <c r="D4" s="107">
        <v>1</v>
      </c>
      <c r="E4" s="108">
        <v>2</v>
      </c>
      <c r="F4" s="109">
        <v>2</v>
      </c>
      <c r="G4" s="107">
        <v>3</v>
      </c>
      <c r="H4" s="107">
        <v>4</v>
      </c>
      <c r="I4" s="107">
        <v>5</v>
      </c>
      <c r="J4" s="110">
        <v>6</v>
      </c>
    </row>
    <row r="5" spans="1:10" ht="30" customHeight="1" x14ac:dyDescent="0.35">
      <c r="A5" s="80"/>
      <c r="B5" s="81">
        <v>451</v>
      </c>
      <c r="C5" s="218"/>
      <c r="D5" s="219"/>
      <c r="E5" s="219"/>
      <c r="F5" s="219"/>
      <c r="G5" s="219"/>
      <c r="H5" s="219"/>
      <c r="I5" s="219"/>
      <c r="J5" s="220"/>
    </row>
    <row r="6" spans="1:10" x14ac:dyDescent="0.35">
      <c r="A6" s="78">
        <v>3</v>
      </c>
      <c r="B6" s="14">
        <v>451</v>
      </c>
      <c r="C6" s="14"/>
      <c r="D6" s="111" t="s">
        <v>100</v>
      </c>
      <c r="E6" s="83"/>
      <c r="F6" s="124">
        <v>143115.74</v>
      </c>
      <c r="G6" s="124"/>
      <c r="H6" s="124"/>
      <c r="I6" s="124" t="e">
        <f t="shared" ref="I6:I13" si="0">H6/G6*100</f>
        <v>#DIV/0!</v>
      </c>
      <c r="J6" s="134">
        <f>H6/F6*100</f>
        <v>0</v>
      </c>
    </row>
    <row r="7" spans="1:10" x14ac:dyDescent="0.35">
      <c r="A7" s="78">
        <v>32</v>
      </c>
      <c r="B7" s="14">
        <v>451</v>
      </c>
      <c r="C7" s="14"/>
      <c r="D7" s="112" t="s">
        <v>9</v>
      </c>
      <c r="E7" s="77"/>
      <c r="F7" s="125"/>
      <c r="G7" s="125"/>
      <c r="H7" s="125"/>
      <c r="I7" s="125" t="e">
        <f t="shared" si="0"/>
        <v>#DIV/0!</v>
      </c>
      <c r="J7" s="135" t="e">
        <f t="shared" ref="J7:J67" si="1">H7/F7*100</f>
        <v>#DIV/0!</v>
      </c>
    </row>
    <row r="8" spans="1:10" x14ac:dyDescent="0.35">
      <c r="A8" s="78">
        <v>321</v>
      </c>
      <c r="B8" s="14">
        <v>451</v>
      </c>
      <c r="C8" s="14"/>
      <c r="D8" s="112" t="s">
        <v>132</v>
      </c>
      <c r="E8" s="77"/>
      <c r="F8" s="125">
        <v>4008.5</v>
      </c>
      <c r="G8" s="125">
        <v>3658.76</v>
      </c>
      <c r="H8" s="125">
        <v>3658.76</v>
      </c>
      <c r="I8" s="125">
        <f t="shared" si="0"/>
        <v>100</v>
      </c>
      <c r="J8" s="135">
        <f t="shared" si="1"/>
        <v>91.275040538854938</v>
      </c>
    </row>
    <row r="9" spans="1:10" x14ac:dyDescent="0.35">
      <c r="A9" s="14">
        <v>3211</v>
      </c>
      <c r="B9" s="14">
        <v>451</v>
      </c>
      <c r="C9" s="14"/>
      <c r="D9" s="77" t="s">
        <v>14</v>
      </c>
      <c r="E9" s="77"/>
      <c r="F9" s="89">
        <v>2500</v>
      </c>
      <c r="G9" s="88">
        <v>3658.76</v>
      </c>
      <c r="H9" s="88">
        <v>3658.76</v>
      </c>
      <c r="I9" s="88">
        <f t="shared" si="0"/>
        <v>100</v>
      </c>
      <c r="J9" s="135">
        <f t="shared" si="1"/>
        <v>146.35040000000001</v>
      </c>
    </row>
    <row r="10" spans="1:10" x14ac:dyDescent="0.35">
      <c r="A10" s="14">
        <v>3211</v>
      </c>
      <c r="B10" s="14">
        <v>110</v>
      </c>
      <c r="C10" s="14"/>
      <c r="D10" s="77" t="s">
        <v>14</v>
      </c>
      <c r="E10" s="77"/>
      <c r="F10" s="88">
        <v>1508.5</v>
      </c>
      <c r="G10" s="88">
        <v>0</v>
      </c>
      <c r="H10" s="88">
        <v>0</v>
      </c>
      <c r="I10" s="88" t="e">
        <f t="shared" si="0"/>
        <v>#DIV/0!</v>
      </c>
      <c r="J10" s="135">
        <f t="shared" si="1"/>
        <v>0</v>
      </c>
    </row>
    <row r="11" spans="1:10" x14ac:dyDescent="0.35">
      <c r="A11" s="14">
        <v>3214</v>
      </c>
      <c r="B11" s="14"/>
      <c r="C11" s="14"/>
      <c r="D11" s="77" t="s">
        <v>102</v>
      </c>
      <c r="E11" s="77"/>
      <c r="F11" s="88"/>
      <c r="G11" s="88"/>
      <c r="H11" s="88"/>
      <c r="I11" s="88" t="e">
        <f t="shared" si="0"/>
        <v>#DIV/0!</v>
      </c>
      <c r="J11" s="135" t="e">
        <f t="shared" si="1"/>
        <v>#DIV/0!</v>
      </c>
    </row>
    <row r="12" spans="1:10" x14ac:dyDescent="0.35">
      <c r="A12" s="79">
        <v>322</v>
      </c>
      <c r="B12" s="14">
        <v>451</v>
      </c>
      <c r="C12" s="14"/>
      <c r="D12" s="112" t="s">
        <v>9</v>
      </c>
      <c r="E12" s="77"/>
      <c r="F12" s="125">
        <v>36628.800000000003</v>
      </c>
      <c r="G12" s="125">
        <v>18439.080000000002</v>
      </c>
      <c r="H12" s="125">
        <v>18248.900000000001</v>
      </c>
      <c r="I12" s="88">
        <f t="shared" si="0"/>
        <v>98.968603639660984</v>
      </c>
      <c r="J12" s="135">
        <f t="shared" si="1"/>
        <v>49.821178963001792</v>
      </c>
    </row>
    <row r="13" spans="1:10" x14ac:dyDescent="0.35">
      <c r="A13" s="14">
        <v>3221</v>
      </c>
      <c r="B13" s="14">
        <v>451</v>
      </c>
      <c r="C13" s="14"/>
      <c r="D13" s="77" t="s">
        <v>103</v>
      </c>
      <c r="E13" s="77"/>
      <c r="F13" s="156">
        <v>4869.51</v>
      </c>
      <c r="G13" s="88">
        <v>6247.39</v>
      </c>
      <c r="H13" s="88">
        <v>6057.21</v>
      </c>
      <c r="I13" s="88">
        <f t="shared" si="0"/>
        <v>96.955848762443182</v>
      </c>
      <c r="J13" s="135">
        <f t="shared" si="1"/>
        <v>124.39054442849486</v>
      </c>
    </row>
    <row r="14" spans="1:10" x14ac:dyDescent="0.35">
      <c r="A14" s="14">
        <v>3222</v>
      </c>
      <c r="B14" s="14">
        <v>451</v>
      </c>
      <c r="C14" s="14"/>
      <c r="D14" s="77" t="s">
        <v>63</v>
      </c>
      <c r="E14" s="77"/>
      <c r="F14" s="88">
        <v>2798.38</v>
      </c>
      <c r="G14" s="88">
        <v>1323.14</v>
      </c>
      <c r="H14" s="88">
        <v>1323.14</v>
      </c>
      <c r="I14" s="88">
        <v>0</v>
      </c>
      <c r="J14" s="135">
        <f t="shared" si="1"/>
        <v>47.282356220384649</v>
      </c>
    </row>
    <row r="15" spans="1:10" x14ac:dyDescent="0.35">
      <c r="A15" s="14">
        <v>3222</v>
      </c>
      <c r="B15" s="14">
        <v>110</v>
      </c>
      <c r="C15" s="14"/>
      <c r="D15" s="77" t="s">
        <v>63</v>
      </c>
      <c r="E15" s="77"/>
      <c r="F15" s="88">
        <v>13735.81</v>
      </c>
      <c r="G15" s="88">
        <v>0</v>
      </c>
      <c r="H15" s="88">
        <v>0</v>
      </c>
      <c r="I15" s="88" t="e">
        <f>H15/G15*100</f>
        <v>#DIV/0!</v>
      </c>
      <c r="J15" s="135">
        <f t="shared" si="1"/>
        <v>0</v>
      </c>
    </row>
    <row r="16" spans="1:10" x14ac:dyDescent="0.35">
      <c r="A16" s="14">
        <v>3223</v>
      </c>
      <c r="B16" s="14">
        <v>451</v>
      </c>
      <c r="C16" s="14"/>
      <c r="D16" s="77" t="s">
        <v>64</v>
      </c>
      <c r="E16" s="77"/>
      <c r="F16" s="88">
        <v>13825.1</v>
      </c>
      <c r="G16" s="88">
        <v>2420.4699999999998</v>
      </c>
      <c r="H16" s="88">
        <v>2420.4699999999998</v>
      </c>
      <c r="I16" s="88">
        <f>H16/G16*100</f>
        <v>100</v>
      </c>
      <c r="J16" s="135">
        <f t="shared" si="1"/>
        <v>17.50779379534325</v>
      </c>
    </row>
    <row r="17" spans="1:10" x14ac:dyDescent="0.35">
      <c r="A17" s="14">
        <v>3223</v>
      </c>
      <c r="B17" s="14">
        <v>121</v>
      </c>
      <c r="C17" s="14"/>
      <c r="D17" s="77" t="s">
        <v>64</v>
      </c>
      <c r="E17" s="77"/>
      <c r="F17" s="88">
        <v>0</v>
      </c>
      <c r="G17" s="88">
        <v>1624.12</v>
      </c>
      <c r="H17" s="88">
        <v>1624.12</v>
      </c>
      <c r="I17" s="88">
        <f>H17/G17*100</f>
        <v>100</v>
      </c>
      <c r="J17" s="135" t="e">
        <f t="shared" si="1"/>
        <v>#DIV/0!</v>
      </c>
    </row>
    <row r="18" spans="1:10" x14ac:dyDescent="0.35">
      <c r="A18" s="14">
        <v>3224</v>
      </c>
      <c r="B18" s="14"/>
      <c r="C18" s="14"/>
      <c r="D18" s="77" t="s">
        <v>104</v>
      </c>
      <c r="E18" s="77"/>
      <c r="F18" s="88">
        <v>1400</v>
      </c>
      <c r="G18" s="88">
        <v>6165.56</v>
      </c>
      <c r="H18" s="88">
        <v>6165.56</v>
      </c>
      <c r="I18" s="88">
        <v>0</v>
      </c>
      <c r="J18" s="135">
        <v>0</v>
      </c>
    </row>
    <row r="19" spans="1:10" x14ac:dyDescent="0.35">
      <c r="A19" s="14">
        <v>3225</v>
      </c>
      <c r="B19" s="14"/>
      <c r="C19" s="14"/>
      <c r="D19" s="77" t="s">
        <v>105</v>
      </c>
      <c r="E19" s="77"/>
      <c r="F19" s="88">
        <v>581.92999999999995</v>
      </c>
      <c r="G19" s="88">
        <v>658.4</v>
      </c>
      <c r="H19" s="88">
        <v>658.4</v>
      </c>
      <c r="I19" s="88" t="s">
        <v>106</v>
      </c>
      <c r="J19" s="135">
        <v>0</v>
      </c>
    </row>
    <row r="20" spans="1:10" x14ac:dyDescent="0.35">
      <c r="A20" s="79">
        <v>323</v>
      </c>
      <c r="B20" s="14">
        <v>451</v>
      </c>
      <c r="C20" s="14"/>
      <c r="D20" s="112" t="s">
        <v>68</v>
      </c>
      <c r="E20" s="77"/>
      <c r="F20" s="125">
        <v>0</v>
      </c>
      <c r="G20" s="125" t="s">
        <v>170</v>
      </c>
      <c r="H20" s="125">
        <v>0</v>
      </c>
      <c r="I20" s="88" t="e">
        <f>H20/G20*100</f>
        <v>#VALUE!</v>
      </c>
      <c r="J20" s="135" t="e">
        <f t="shared" si="1"/>
        <v>#DIV/0!</v>
      </c>
    </row>
    <row r="21" spans="1:10" x14ac:dyDescent="0.35">
      <c r="A21" s="14">
        <v>3231</v>
      </c>
      <c r="B21" s="14"/>
      <c r="C21" s="14"/>
      <c r="D21" s="77" t="s">
        <v>108</v>
      </c>
      <c r="E21" s="77"/>
      <c r="F21" s="88">
        <v>14438.03</v>
      </c>
      <c r="G21" s="88">
        <v>2682.07</v>
      </c>
      <c r="H21" s="88">
        <v>2682.07</v>
      </c>
      <c r="I21" s="88">
        <f>H21/G21*100</f>
        <v>100</v>
      </c>
      <c r="J21" s="135">
        <f t="shared" si="1"/>
        <v>18.576426285303466</v>
      </c>
    </row>
    <row r="22" spans="1:10" x14ac:dyDescent="0.35">
      <c r="A22" s="14">
        <v>3232</v>
      </c>
      <c r="B22" s="14"/>
      <c r="C22" s="14"/>
      <c r="D22" s="77" t="s">
        <v>109</v>
      </c>
      <c r="E22" s="77"/>
      <c r="F22" s="88">
        <v>1862</v>
      </c>
      <c r="G22" s="88">
        <v>3690.16</v>
      </c>
      <c r="H22" s="88">
        <v>3690.16</v>
      </c>
      <c r="I22" s="88">
        <f>H22/G22*100</f>
        <v>100</v>
      </c>
      <c r="J22" s="135">
        <f t="shared" si="1"/>
        <v>198.18259935553169</v>
      </c>
    </row>
    <row r="23" spans="1:10" x14ac:dyDescent="0.35">
      <c r="A23" s="14">
        <v>3233</v>
      </c>
      <c r="B23" s="14"/>
      <c r="C23" s="14"/>
      <c r="D23" s="77" t="s">
        <v>110</v>
      </c>
      <c r="E23" s="77"/>
      <c r="F23" s="88"/>
      <c r="G23" s="88">
        <v>0</v>
      </c>
      <c r="H23" s="88">
        <v>0</v>
      </c>
      <c r="I23" s="88" t="s">
        <v>106</v>
      </c>
      <c r="J23" s="135">
        <v>0</v>
      </c>
    </row>
    <row r="24" spans="1:10" x14ac:dyDescent="0.35">
      <c r="A24" s="14">
        <v>3234</v>
      </c>
      <c r="B24" s="14">
        <v>451</v>
      </c>
      <c r="C24" s="14"/>
      <c r="D24" s="77" t="s">
        <v>71</v>
      </c>
      <c r="E24" s="77"/>
      <c r="F24" s="88">
        <v>4833.05</v>
      </c>
      <c r="G24" s="88">
        <v>10721.34</v>
      </c>
      <c r="H24" s="88">
        <v>10721.34</v>
      </c>
      <c r="I24" s="88">
        <f>H24/G24*100</f>
        <v>100</v>
      </c>
      <c r="J24" s="135">
        <f t="shared" si="1"/>
        <v>221.83383163840639</v>
      </c>
    </row>
    <row r="25" spans="1:10" x14ac:dyDescent="0.35">
      <c r="A25" s="14">
        <v>3234</v>
      </c>
      <c r="B25" s="14">
        <v>110</v>
      </c>
      <c r="C25" s="14"/>
      <c r="D25" s="77" t="s">
        <v>71</v>
      </c>
      <c r="E25" s="77"/>
      <c r="F25" s="88">
        <v>7672.81</v>
      </c>
      <c r="G25" s="88"/>
      <c r="H25" s="88"/>
      <c r="I25" s="88" t="e">
        <f>H25/G25*100</f>
        <v>#DIV/0!</v>
      </c>
      <c r="J25" s="135">
        <f t="shared" si="1"/>
        <v>0</v>
      </c>
    </row>
    <row r="26" spans="1:10" x14ac:dyDescent="0.35">
      <c r="A26" s="14">
        <v>3235</v>
      </c>
      <c r="B26" s="14">
        <v>451</v>
      </c>
      <c r="C26" s="14"/>
      <c r="D26" s="77" t="s">
        <v>72</v>
      </c>
      <c r="E26" s="77"/>
      <c r="F26" s="88">
        <v>61767.24</v>
      </c>
      <c r="G26" s="88">
        <v>69238.179999999993</v>
      </c>
      <c r="H26" s="88">
        <v>69238.179999999993</v>
      </c>
      <c r="I26" s="88"/>
      <c r="J26" s="135"/>
    </row>
    <row r="27" spans="1:10" x14ac:dyDescent="0.35">
      <c r="A27" s="14">
        <v>3235</v>
      </c>
      <c r="B27" s="14">
        <v>121</v>
      </c>
      <c r="C27" s="14"/>
      <c r="D27" s="77" t="s">
        <v>72</v>
      </c>
      <c r="E27" s="77"/>
      <c r="F27" s="88">
        <v>6606.4</v>
      </c>
      <c r="G27" s="88">
        <v>6193.13</v>
      </c>
      <c r="H27" s="88">
        <v>6193.13</v>
      </c>
      <c r="I27" s="88">
        <f>H27/G27*100</f>
        <v>100</v>
      </c>
      <c r="J27" s="135">
        <f t="shared" si="1"/>
        <v>93.74439937030759</v>
      </c>
    </row>
    <row r="28" spans="1:10" x14ac:dyDescent="0.35">
      <c r="A28" s="14">
        <v>3236</v>
      </c>
      <c r="B28" s="14">
        <v>451</v>
      </c>
      <c r="C28" s="14"/>
      <c r="D28" s="77" t="s">
        <v>111</v>
      </c>
      <c r="E28" s="77"/>
      <c r="F28" s="88">
        <v>1296.71</v>
      </c>
      <c r="G28" s="88">
        <v>5599.65</v>
      </c>
      <c r="H28" s="88">
        <v>5599.65</v>
      </c>
      <c r="I28" s="88">
        <v>0</v>
      </c>
      <c r="J28" s="135">
        <v>0</v>
      </c>
    </row>
    <row r="29" spans="1:10" x14ac:dyDescent="0.35">
      <c r="A29" s="14">
        <v>3238</v>
      </c>
      <c r="B29" s="14"/>
      <c r="C29" s="14"/>
      <c r="D29" s="77" t="s">
        <v>75</v>
      </c>
      <c r="E29" s="77"/>
      <c r="F29" s="88">
        <v>1946.66</v>
      </c>
      <c r="G29" s="88">
        <v>1569.21</v>
      </c>
      <c r="H29" s="88">
        <v>1569.21</v>
      </c>
      <c r="I29" s="88">
        <f>H29/G29*100</f>
        <v>100</v>
      </c>
      <c r="J29" s="135">
        <f>H29/F29*100</f>
        <v>80.610378802667128</v>
      </c>
    </row>
    <row r="30" spans="1:10" x14ac:dyDescent="0.35">
      <c r="A30" s="14">
        <v>3239</v>
      </c>
      <c r="B30" s="14"/>
      <c r="C30" s="14"/>
      <c r="D30" s="77" t="s">
        <v>83</v>
      </c>
      <c r="E30" s="77"/>
      <c r="F30" s="88">
        <v>803.73</v>
      </c>
      <c r="G30" s="88">
        <v>0</v>
      </c>
      <c r="H30" s="88">
        <v>0</v>
      </c>
      <c r="I30" s="88" t="s">
        <v>106</v>
      </c>
      <c r="J30" s="135">
        <v>0</v>
      </c>
    </row>
    <row r="31" spans="1:10" x14ac:dyDescent="0.35">
      <c r="A31" s="79">
        <v>329</v>
      </c>
      <c r="B31" s="14">
        <v>451</v>
      </c>
      <c r="C31" s="14"/>
      <c r="D31" s="112" t="s">
        <v>76</v>
      </c>
      <c r="E31" s="77"/>
      <c r="F31" s="125"/>
      <c r="G31" s="125">
        <v>771.2</v>
      </c>
      <c r="H31" s="125">
        <v>771.2</v>
      </c>
      <c r="I31" s="88">
        <f>H31/G31*100</f>
        <v>100</v>
      </c>
      <c r="J31" s="135" t="e">
        <f t="shared" si="1"/>
        <v>#DIV/0!</v>
      </c>
    </row>
    <row r="32" spans="1:10" x14ac:dyDescent="0.35">
      <c r="A32" s="14">
        <v>3292</v>
      </c>
      <c r="B32" s="14"/>
      <c r="C32" s="14"/>
      <c r="D32" s="77" t="s">
        <v>77</v>
      </c>
      <c r="E32" s="77"/>
      <c r="F32" s="88">
        <v>539.05999999999995</v>
      </c>
      <c r="G32" s="88">
        <v>571.20000000000005</v>
      </c>
      <c r="H32" s="88">
        <v>571.20000000000005</v>
      </c>
      <c r="I32" s="88">
        <f>H32/G32*100</f>
        <v>100</v>
      </c>
      <c r="J32" s="135">
        <f t="shared" si="1"/>
        <v>105.96223054947502</v>
      </c>
    </row>
    <row r="33" spans="1:10" x14ac:dyDescent="0.35">
      <c r="A33" s="14">
        <v>3293</v>
      </c>
      <c r="B33" s="14"/>
      <c r="C33" s="14"/>
      <c r="D33" s="77" t="s">
        <v>78</v>
      </c>
      <c r="E33" s="77"/>
      <c r="F33" s="88"/>
      <c r="G33" s="88">
        <v>0</v>
      </c>
      <c r="H33" s="88">
        <v>0</v>
      </c>
      <c r="I33" s="88">
        <v>0</v>
      </c>
      <c r="J33" s="135">
        <v>0</v>
      </c>
    </row>
    <row r="34" spans="1:10" x14ac:dyDescent="0.35">
      <c r="A34" s="14">
        <v>3294</v>
      </c>
      <c r="B34" s="14"/>
      <c r="C34" s="14"/>
      <c r="D34" s="77" t="s">
        <v>79</v>
      </c>
      <c r="E34" s="77"/>
      <c r="F34" s="88">
        <v>130.82</v>
      </c>
      <c r="G34" s="88">
        <v>200</v>
      </c>
      <c r="H34" s="88">
        <v>200</v>
      </c>
      <c r="I34" s="88">
        <f>H34/G34*100</f>
        <v>100</v>
      </c>
      <c r="J34" s="135">
        <f t="shared" si="1"/>
        <v>152.88182235132243</v>
      </c>
    </row>
    <row r="35" spans="1:10" x14ac:dyDescent="0.35">
      <c r="A35" s="14">
        <v>3299</v>
      </c>
      <c r="B35" s="14"/>
      <c r="C35" s="14"/>
      <c r="D35" s="77" t="s">
        <v>112</v>
      </c>
      <c r="E35" s="77"/>
      <c r="F35" s="88"/>
      <c r="G35" s="88">
        <v>0</v>
      </c>
      <c r="H35" s="88">
        <v>0</v>
      </c>
      <c r="I35" s="88">
        <v>0</v>
      </c>
      <c r="J35" s="135">
        <v>0</v>
      </c>
    </row>
    <row r="36" spans="1:10" x14ac:dyDescent="0.35">
      <c r="A36" s="79">
        <v>34</v>
      </c>
      <c r="B36" s="14"/>
      <c r="C36" s="14"/>
      <c r="D36" s="112" t="s">
        <v>157</v>
      </c>
      <c r="E36" s="77"/>
      <c r="F36" s="125"/>
      <c r="G36" s="125"/>
      <c r="H36" s="125"/>
      <c r="I36" s="88"/>
      <c r="J36" s="135"/>
    </row>
    <row r="37" spans="1:10" x14ac:dyDescent="0.35">
      <c r="A37" s="79">
        <v>343</v>
      </c>
      <c r="B37" s="14"/>
      <c r="C37" s="14"/>
      <c r="D37" s="112" t="s">
        <v>125</v>
      </c>
      <c r="E37" s="77"/>
      <c r="F37" s="125"/>
      <c r="G37" s="125"/>
      <c r="H37" s="125"/>
      <c r="I37" s="88"/>
      <c r="J37" s="135"/>
    </row>
    <row r="38" spans="1:10" x14ac:dyDescent="0.35">
      <c r="A38" s="91">
        <v>3431</v>
      </c>
      <c r="B38" s="14">
        <v>451</v>
      </c>
      <c r="C38" s="14"/>
      <c r="D38" s="77" t="s">
        <v>126</v>
      </c>
      <c r="E38" s="77"/>
      <c r="F38" s="88"/>
      <c r="G38" s="88"/>
      <c r="H38" s="88"/>
      <c r="I38" s="88"/>
      <c r="J38" s="135"/>
    </row>
    <row r="39" spans="1:10" ht="18.75" customHeight="1" x14ac:dyDescent="0.35">
      <c r="A39" s="92"/>
      <c r="B39" s="82"/>
      <c r="C39" s="218" t="s">
        <v>144</v>
      </c>
      <c r="D39" s="219"/>
      <c r="E39" s="85"/>
      <c r="F39" s="119"/>
      <c r="G39" s="119">
        <v>0</v>
      </c>
      <c r="H39" s="119">
        <v>0</v>
      </c>
      <c r="I39" s="90">
        <v>0</v>
      </c>
      <c r="J39" s="136" t="e">
        <f t="shared" si="1"/>
        <v>#DIV/0!</v>
      </c>
    </row>
    <row r="40" spans="1:10" ht="18" customHeight="1" x14ac:dyDescent="0.35">
      <c r="A40" s="113">
        <v>4</v>
      </c>
      <c r="B40" s="94"/>
      <c r="C40" s="123"/>
      <c r="D40" s="116" t="s">
        <v>147</v>
      </c>
      <c r="E40" s="76"/>
      <c r="F40" s="117">
        <v>56837.34</v>
      </c>
      <c r="G40" s="117">
        <v>0</v>
      </c>
      <c r="H40" s="117">
        <v>0</v>
      </c>
      <c r="I40" s="96">
        <v>0</v>
      </c>
      <c r="J40" s="135">
        <f t="shared" si="1"/>
        <v>0</v>
      </c>
    </row>
    <row r="41" spans="1:10" s="19" customFormat="1" x14ac:dyDescent="0.35">
      <c r="A41" s="113">
        <v>45</v>
      </c>
      <c r="B41" s="94"/>
      <c r="C41" s="114"/>
      <c r="D41" s="95" t="s">
        <v>145</v>
      </c>
      <c r="E41" s="76"/>
      <c r="F41" s="117">
        <v>56837.24</v>
      </c>
      <c r="G41" s="117">
        <v>0</v>
      </c>
      <c r="H41" s="117">
        <v>0</v>
      </c>
      <c r="I41" s="96">
        <v>0</v>
      </c>
      <c r="J41" s="135">
        <f t="shared" si="1"/>
        <v>0</v>
      </c>
    </row>
    <row r="42" spans="1:10" x14ac:dyDescent="0.35">
      <c r="A42" s="157">
        <v>4511</v>
      </c>
      <c r="B42" s="94">
        <v>451</v>
      </c>
      <c r="C42" s="114"/>
      <c r="D42" s="150" t="s">
        <v>174</v>
      </c>
      <c r="E42" s="76"/>
      <c r="F42" s="158">
        <v>12866.12</v>
      </c>
      <c r="G42" s="117">
        <v>0</v>
      </c>
      <c r="H42" s="117">
        <v>0</v>
      </c>
      <c r="I42" s="96">
        <v>0</v>
      </c>
      <c r="J42" s="135">
        <f t="shared" si="1"/>
        <v>0</v>
      </c>
    </row>
    <row r="43" spans="1:10" x14ac:dyDescent="0.35">
      <c r="A43" s="93">
        <v>4511</v>
      </c>
      <c r="B43" s="94">
        <v>12145</v>
      </c>
      <c r="C43" s="114"/>
      <c r="D43" s="150" t="s">
        <v>174</v>
      </c>
      <c r="E43" s="76"/>
      <c r="F43" s="96">
        <v>43971.12</v>
      </c>
      <c r="G43" s="96">
        <v>0</v>
      </c>
      <c r="H43" s="96">
        <v>0</v>
      </c>
      <c r="I43" s="96">
        <v>0</v>
      </c>
      <c r="J43" s="135">
        <f t="shared" si="1"/>
        <v>0</v>
      </c>
    </row>
    <row r="44" spans="1:10" ht="23.25" customHeight="1" x14ac:dyDescent="0.35">
      <c r="A44" s="82"/>
      <c r="B44" s="82"/>
      <c r="C44" s="221" t="s">
        <v>146</v>
      </c>
      <c r="D44" s="222"/>
      <c r="E44" s="85"/>
      <c r="F44" s="119">
        <v>12492.55</v>
      </c>
      <c r="G44" s="119">
        <v>18506.080000000002</v>
      </c>
      <c r="H44" s="119">
        <v>18506.080000000002</v>
      </c>
      <c r="I44" s="90" t="s">
        <v>107</v>
      </c>
      <c r="J44" s="136">
        <f t="shared" si="1"/>
        <v>148.13692961004762</v>
      </c>
    </row>
    <row r="45" spans="1:10" ht="18" customHeight="1" x14ac:dyDescent="0.35">
      <c r="A45" s="113">
        <v>3</v>
      </c>
      <c r="B45" s="94"/>
      <c r="C45" s="114"/>
      <c r="D45" s="95" t="s">
        <v>3</v>
      </c>
      <c r="E45" s="76"/>
      <c r="F45" s="117">
        <v>1455.88</v>
      </c>
      <c r="G45" s="117">
        <v>0</v>
      </c>
      <c r="H45" s="117">
        <v>0</v>
      </c>
      <c r="I45" s="96" t="e">
        <f>H45/G45*100</f>
        <v>#DIV/0!</v>
      </c>
      <c r="J45" s="135">
        <f t="shared" si="1"/>
        <v>0</v>
      </c>
    </row>
    <row r="46" spans="1:10" ht="18" customHeight="1" x14ac:dyDescent="0.35">
      <c r="A46" s="113">
        <v>32</v>
      </c>
      <c r="B46" s="94"/>
      <c r="C46" s="114"/>
      <c r="D46" s="95" t="s">
        <v>9</v>
      </c>
      <c r="E46" s="76"/>
      <c r="F46" s="117">
        <v>1455.88</v>
      </c>
      <c r="G46" s="117">
        <v>0</v>
      </c>
      <c r="H46" s="117">
        <v>0</v>
      </c>
      <c r="I46" s="96" t="e">
        <f>H46/G46*100</f>
        <v>#DIV/0!</v>
      </c>
      <c r="J46" s="135">
        <f t="shared" si="1"/>
        <v>0</v>
      </c>
    </row>
    <row r="47" spans="1:10" x14ac:dyDescent="0.35">
      <c r="A47" s="79">
        <v>323</v>
      </c>
      <c r="B47" s="14"/>
      <c r="C47" s="14"/>
      <c r="D47" s="112" t="s">
        <v>68</v>
      </c>
      <c r="E47" s="77"/>
      <c r="F47" s="125">
        <v>1455.88</v>
      </c>
      <c r="G47" s="125">
        <v>0</v>
      </c>
      <c r="H47" s="125">
        <v>0</v>
      </c>
      <c r="I47" s="88" t="e">
        <f>H47/G47*100</f>
        <v>#DIV/0!</v>
      </c>
      <c r="J47" s="135">
        <f t="shared" si="1"/>
        <v>0</v>
      </c>
    </row>
    <row r="48" spans="1:10" x14ac:dyDescent="0.35">
      <c r="A48" s="14">
        <v>3232</v>
      </c>
      <c r="B48" s="14">
        <v>451</v>
      </c>
      <c r="C48" s="14"/>
      <c r="D48" s="77" t="s">
        <v>134</v>
      </c>
      <c r="E48" s="77"/>
      <c r="F48" s="88">
        <v>2120.21</v>
      </c>
      <c r="G48" s="88">
        <v>14526</v>
      </c>
      <c r="H48" s="88">
        <v>14526</v>
      </c>
      <c r="I48" s="88">
        <v>0</v>
      </c>
      <c r="J48" s="135">
        <f t="shared" si="1"/>
        <v>685.12081350432265</v>
      </c>
    </row>
    <row r="49" spans="1:10" x14ac:dyDescent="0.35">
      <c r="A49" s="14">
        <v>3232</v>
      </c>
      <c r="B49" s="14">
        <v>121</v>
      </c>
      <c r="C49" s="14"/>
      <c r="D49" s="77" t="s">
        <v>134</v>
      </c>
      <c r="E49" s="77"/>
      <c r="F49" s="88">
        <v>3595.36</v>
      </c>
      <c r="G49" s="88">
        <v>3980.08</v>
      </c>
      <c r="H49" s="88">
        <v>3980.08</v>
      </c>
      <c r="I49" s="88">
        <f>H49/G49*100</f>
        <v>100</v>
      </c>
      <c r="J49" s="135">
        <v>0</v>
      </c>
    </row>
    <row r="50" spans="1:10" x14ac:dyDescent="0.35">
      <c r="A50" s="79">
        <v>4</v>
      </c>
      <c r="B50" s="14"/>
      <c r="C50" s="14"/>
      <c r="D50" s="112" t="s">
        <v>5</v>
      </c>
      <c r="E50" s="77"/>
      <c r="F50" s="125">
        <v>0</v>
      </c>
      <c r="G50" s="125">
        <v>0</v>
      </c>
      <c r="H50" s="125">
        <v>0</v>
      </c>
      <c r="I50" s="88" t="s">
        <v>107</v>
      </c>
      <c r="J50" s="135">
        <v>0</v>
      </c>
    </row>
    <row r="51" spans="1:10" x14ac:dyDescent="0.35">
      <c r="A51" s="79">
        <v>42</v>
      </c>
      <c r="B51" s="14"/>
      <c r="C51" s="14"/>
      <c r="D51" s="112" t="s">
        <v>137</v>
      </c>
      <c r="E51" s="77"/>
      <c r="F51" s="125">
        <v>0</v>
      </c>
      <c r="G51" s="156">
        <v>0</v>
      </c>
      <c r="H51" s="156">
        <v>0</v>
      </c>
      <c r="I51" s="88" t="s">
        <v>107</v>
      </c>
      <c r="J51" s="135">
        <v>0</v>
      </c>
    </row>
    <row r="52" spans="1:10" x14ac:dyDescent="0.35">
      <c r="A52" s="79">
        <v>422</v>
      </c>
      <c r="B52" s="14"/>
      <c r="C52" s="14"/>
      <c r="D52" s="112" t="s">
        <v>115</v>
      </c>
      <c r="E52" s="77"/>
      <c r="F52" s="125">
        <v>5321.1</v>
      </c>
      <c r="G52" s="156">
        <v>0</v>
      </c>
      <c r="H52" s="156">
        <v>0</v>
      </c>
      <c r="I52" s="88" t="s">
        <v>107</v>
      </c>
      <c r="J52" s="135">
        <v>0</v>
      </c>
    </row>
    <row r="53" spans="1:10" x14ac:dyDescent="0.35">
      <c r="A53" s="14">
        <v>4221</v>
      </c>
      <c r="B53" s="14">
        <v>451</v>
      </c>
      <c r="C53" s="14"/>
      <c r="D53" s="77" t="s">
        <v>113</v>
      </c>
      <c r="E53" s="77"/>
      <c r="F53" s="88">
        <v>4325</v>
      </c>
      <c r="G53" s="156">
        <v>0</v>
      </c>
      <c r="H53" s="156">
        <v>0</v>
      </c>
      <c r="I53" s="88" t="s">
        <v>107</v>
      </c>
      <c r="J53" s="135">
        <v>0</v>
      </c>
    </row>
    <row r="54" spans="1:10" x14ac:dyDescent="0.35">
      <c r="A54" s="14">
        <v>4221</v>
      </c>
      <c r="B54" s="14">
        <v>110</v>
      </c>
      <c r="C54" s="127"/>
      <c r="D54" s="77" t="s">
        <v>113</v>
      </c>
      <c r="E54" s="77"/>
      <c r="F54" s="88">
        <v>996.1</v>
      </c>
      <c r="G54" s="156">
        <v>0</v>
      </c>
      <c r="H54" s="156">
        <v>0</v>
      </c>
      <c r="I54" s="88" t="e">
        <f t="shared" ref="I54:I83" si="2">H54/G54*100</f>
        <v>#DIV/0!</v>
      </c>
      <c r="J54" s="135">
        <v>0</v>
      </c>
    </row>
    <row r="55" spans="1:10" ht="26.25" customHeight="1" x14ac:dyDescent="0.35">
      <c r="A55" s="82"/>
      <c r="B55" s="82"/>
      <c r="C55" s="221" t="s">
        <v>148</v>
      </c>
      <c r="D55" s="222"/>
      <c r="E55" s="85"/>
      <c r="F55" s="119"/>
      <c r="G55" s="119">
        <v>1360000</v>
      </c>
      <c r="H55" s="119">
        <v>1157199.3899999999</v>
      </c>
      <c r="I55" s="90">
        <f t="shared" si="2"/>
        <v>85.088190441176465</v>
      </c>
      <c r="J55" s="136" t="e">
        <f t="shared" si="1"/>
        <v>#DIV/0!</v>
      </c>
    </row>
    <row r="56" spans="1:10" x14ac:dyDescent="0.35">
      <c r="A56" s="79">
        <v>3</v>
      </c>
      <c r="B56" s="14"/>
      <c r="C56" s="14"/>
      <c r="D56" s="112" t="s">
        <v>3</v>
      </c>
      <c r="E56" s="77"/>
      <c r="F56" s="125"/>
      <c r="G56" s="125">
        <f>G57+G64</f>
        <v>1360000</v>
      </c>
      <c r="H56" s="125">
        <v>735590.17</v>
      </c>
      <c r="I56" s="88">
        <f t="shared" si="2"/>
        <v>54.087512500000003</v>
      </c>
      <c r="J56" s="135" t="e">
        <f t="shared" si="1"/>
        <v>#DIV/0!</v>
      </c>
    </row>
    <row r="57" spans="1:10" x14ac:dyDescent="0.35">
      <c r="A57" s="79">
        <v>31</v>
      </c>
      <c r="B57" s="14"/>
      <c r="C57" s="14"/>
      <c r="D57" s="112" t="s">
        <v>4</v>
      </c>
      <c r="E57" s="77"/>
      <c r="F57" s="125">
        <v>1018449.74</v>
      </c>
      <c r="G57" s="125">
        <f>G58+G60+G62</f>
        <v>1320000</v>
      </c>
      <c r="H57" s="125">
        <f>H58+H60+H62+H64</f>
        <v>1157199.3900000001</v>
      </c>
      <c r="I57" s="88">
        <f t="shared" si="2"/>
        <v>87.666620454545466</v>
      </c>
      <c r="J57" s="135">
        <f t="shared" si="1"/>
        <v>113.62361288442177</v>
      </c>
    </row>
    <row r="58" spans="1:10" x14ac:dyDescent="0.35">
      <c r="A58" s="79">
        <v>311</v>
      </c>
      <c r="B58" s="14"/>
      <c r="C58" s="14"/>
      <c r="D58" s="77" t="s">
        <v>116</v>
      </c>
      <c r="E58" s="77"/>
      <c r="F58" s="125">
        <v>969212.45</v>
      </c>
      <c r="G58" s="125">
        <v>1080000</v>
      </c>
      <c r="H58" s="125">
        <v>926614.99</v>
      </c>
      <c r="I58" s="88">
        <f t="shared" si="2"/>
        <v>85.797684259259256</v>
      </c>
      <c r="J58" s="135">
        <f t="shared" si="1"/>
        <v>95.604940898148811</v>
      </c>
    </row>
    <row r="59" spans="1:10" x14ac:dyDescent="0.35">
      <c r="A59" s="14">
        <v>3111</v>
      </c>
      <c r="B59" s="14">
        <v>51</v>
      </c>
      <c r="C59" s="14"/>
      <c r="D59" s="77" t="s">
        <v>117</v>
      </c>
      <c r="E59" s="77"/>
      <c r="F59" s="88">
        <v>969212.45</v>
      </c>
      <c r="G59" s="88">
        <v>1080000</v>
      </c>
      <c r="H59" s="88">
        <v>926614.99</v>
      </c>
      <c r="I59" s="88">
        <f t="shared" si="2"/>
        <v>85.797684259259256</v>
      </c>
      <c r="J59" s="135">
        <f t="shared" si="1"/>
        <v>95.604940898148811</v>
      </c>
    </row>
    <row r="60" spans="1:10" x14ac:dyDescent="0.35">
      <c r="A60" s="79">
        <v>312</v>
      </c>
      <c r="B60" s="14"/>
      <c r="C60" s="14"/>
      <c r="D60" s="77" t="s">
        <v>118</v>
      </c>
      <c r="E60" s="77"/>
      <c r="F60" s="125">
        <v>49237.29</v>
      </c>
      <c r="G60" s="125">
        <v>60000</v>
      </c>
      <c r="H60" s="125">
        <v>47291.18</v>
      </c>
      <c r="I60" s="88">
        <f t="shared" si="2"/>
        <v>78.818633333333338</v>
      </c>
      <c r="J60" s="135">
        <f t="shared" si="1"/>
        <v>96.047487585120948</v>
      </c>
    </row>
    <row r="61" spans="1:10" x14ac:dyDescent="0.35">
      <c r="A61" s="14">
        <v>3121</v>
      </c>
      <c r="B61" s="14">
        <v>51</v>
      </c>
      <c r="C61" s="14"/>
      <c r="D61" s="77" t="s">
        <v>118</v>
      </c>
      <c r="E61" s="77"/>
      <c r="F61" s="88">
        <v>49237.29</v>
      </c>
      <c r="G61" s="88">
        <v>60000</v>
      </c>
      <c r="H61" s="88">
        <v>47291.18</v>
      </c>
      <c r="I61" s="88">
        <f t="shared" si="2"/>
        <v>78.818633333333338</v>
      </c>
      <c r="J61" s="135">
        <f t="shared" si="1"/>
        <v>96.047487585120948</v>
      </c>
    </row>
    <row r="62" spans="1:10" x14ac:dyDescent="0.35">
      <c r="A62" s="79">
        <v>313</v>
      </c>
      <c r="B62" s="14"/>
      <c r="C62" s="14"/>
      <c r="D62" s="77" t="s">
        <v>119</v>
      </c>
      <c r="E62" s="77"/>
      <c r="F62" s="125">
        <v>160073.16</v>
      </c>
      <c r="G62" s="125">
        <v>180000</v>
      </c>
      <c r="H62" s="125">
        <v>152891.6</v>
      </c>
      <c r="I62" s="88">
        <f t="shared" si="2"/>
        <v>84.939777777777778</v>
      </c>
      <c r="J62" s="135">
        <f t="shared" si="1"/>
        <v>95.513576417183245</v>
      </c>
    </row>
    <row r="63" spans="1:10" x14ac:dyDescent="0.35">
      <c r="A63" s="14">
        <v>3132</v>
      </c>
      <c r="B63" s="14">
        <v>51</v>
      </c>
      <c r="C63" s="14"/>
      <c r="D63" s="77" t="s">
        <v>120</v>
      </c>
      <c r="E63" s="77"/>
      <c r="F63" s="88">
        <v>160073.16</v>
      </c>
      <c r="G63" s="88">
        <v>180000</v>
      </c>
      <c r="H63" s="88">
        <v>152891.6</v>
      </c>
      <c r="I63" s="88">
        <f t="shared" si="2"/>
        <v>84.939777777777778</v>
      </c>
      <c r="J63" s="135">
        <f t="shared" si="1"/>
        <v>95.513576417183245</v>
      </c>
    </row>
    <row r="64" spans="1:10" x14ac:dyDescent="0.35">
      <c r="A64" s="79">
        <v>32</v>
      </c>
      <c r="B64" s="14"/>
      <c r="C64" s="14"/>
      <c r="D64" s="112" t="s">
        <v>9</v>
      </c>
      <c r="E64" s="77"/>
      <c r="F64" s="125">
        <v>32388.42</v>
      </c>
      <c r="G64" s="125">
        <f>G65+G67</f>
        <v>40000</v>
      </c>
      <c r="H64" s="125">
        <f>H65+H67</f>
        <v>30401.62</v>
      </c>
      <c r="I64" s="88">
        <f t="shared" si="2"/>
        <v>76.004050000000007</v>
      </c>
      <c r="J64" s="135">
        <f t="shared" si="1"/>
        <v>93.865708793451489</v>
      </c>
    </row>
    <row r="65" spans="1:10" x14ac:dyDescent="0.35">
      <c r="A65" s="79">
        <v>321</v>
      </c>
      <c r="B65" s="14"/>
      <c r="C65" s="14"/>
      <c r="D65" s="112" t="s">
        <v>132</v>
      </c>
      <c r="E65" s="77"/>
      <c r="F65" s="125">
        <v>28356.42</v>
      </c>
      <c r="G65" s="125">
        <v>35000</v>
      </c>
      <c r="H65" s="125">
        <v>23417.62</v>
      </c>
      <c r="I65" s="88">
        <f t="shared" si="2"/>
        <v>66.907485714285713</v>
      </c>
      <c r="J65" s="135">
        <f t="shared" si="1"/>
        <v>82.583132849633344</v>
      </c>
    </row>
    <row r="66" spans="1:10" x14ac:dyDescent="0.35">
      <c r="A66" s="14">
        <v>3212</v>
      </c>
      <c r="B66" s="14">
        <v>51</v>
      </c>
      <c r="C66" s="14"/>
      <c r="D66" s="77" t="s">
        <v>121</v>
      </c>
      <c r="E66" s="77"/>
      <c r="F66" s="88">
        <v>28356.42</v>
      </c>
      <c r="G66" s="88">
        <v>35000</v>
      </c>
      <c r="H66" s="88">
        <v>23417.62</v>
      </c>
      <c r="I66" s="88">
        <f t="shared" si="2"/>
        <v>66.907485714285713</v>
      </c>
      <c r="J66" s="135">
        <f t="shared" si="1"/>
        <v>82.583132849633344</v>
      </c>
    </row>
    <row r="67" spans="1:10" x14ac:dyDescent="0.35">
      <c r="A67" s="79">
        <v>329</v>
      </c>
      <c r="B67" s="14"/>
      <c r="C67" s="14"/>
      <c r="D67" s="112" t="s">
        <v>76</v>
      </c>
      <c r="E67" s="77"/>
      <c r="F67" s="125">
        <v>4032</v>
      </c>
      <c r="G67" s="125">
        <v>5000</v>
      </c>
      <c r="H67" s="125">
        <v>6984</v>
      </c>
      <c r="I67" s="88">
        <f t="shared" si="2"/>
        <v>139.68</v>
      </c>
      <c r="J67" s="135">
        <f t="shared" si="1"/>
        <v>173.21428571428572</v>
      </c>
    </row>
    <row r="68" spans="1:10" x14ac:dyDescent="0.35">
      <c r="A68" s="14">
        <v>3295</v>
      </c>
      <c r="B68" s="14">
        <v>51</v>
      </c>
      <c r="C68" s="14"/>
      <c r="D68" s="77" t="s">
        <v>122</v>
      </c>
      <c r="E68" s="77"/>
      <c r="F68" s="88">
        <v>4032</v>
      </c>
      <c r="G68" s="88">
        <v>5000</v>
      </c>
      <c r="H68" s="88">
        <v>6984</v>
      </c>
      <c r="I68" s="88">
        <f t="shared" si="2"/>
        <v>139.68</v>
      </c>
      <c r="J68" s="135">
        <f t="shared" ref="J68:J130" si="3">H68/F68*100</f>
        <v>173.21428571428572</v>
      </c>
    </row>
    <row r="69" spans="1:10" ht="29.25" customHeight="1" x14ac:dyDescent="0.35">
      <c r="A69" s="46"/>
      <c r="B69" s="46"/>
      <c r="C69" s="104" t="s">
        <v>159</v>
      </c>
      <c r="D69" s="120"/>
      <c r="E69" s="120"/>
      <c r="F69" s="132"/>
      <c r="G69" s="132" t="e">
        <f>G70+G79+G87+#REF!+G130+#REF!+G137+G146+G152+G157+G162</f>
        <v>#REF!</v>
      </c>
      <c r="H69" s="132" t="e">
        <f>H70+H79+H87+#REF!+H130+#REF!+H137+H146+H152+H157+H162</f>
        <v>#REF!</v>
      </c>
      <c r="I69" s="133" t="e">
        <f t="shared" si="2"/>
        <v>#REF!</v>
      </c>
      <c r="J69" s="137" t="e">
        <f t="shared" si="3"/>
        <v>#REF!</v>
      </c>
    </row>
    <row r="70" spans="1:10" s="19" customFormat="1" ht="23.25" customHeight="1" x14ac:dyDescent="0.35">
      <c r="A70" s="118"/>
      <c r="B70" s="118"/>
      <c r="C70" s="218" t="s">
        <v>149</v>
      </c>
      <c r="D70" s="219"/>
      <c r="E70" s="84"/>
      <c r="F70" s="119">
        <v>1740.5</v>
      </c>
      <c r="G70" s="119">
        <v>1527.83</v>
      </c>
      <c r="H70" s="119">
        <v>1527.83</v>
      </c>
      <c r="I70" s="119">
        <f t="shared" si="2"/>
        <v>100</v>
      </c>
      <c r="J70" s="136">
        <f t="shared" si="3"/>
        <v>87.781097385808664</v>
      </c>
    </row>
    <row r="71" spans="1:10" x14ac:dyDescent="0.35">
      <c r="A71" s="79">
        <v>3</v>
      </c>
      <c r="B71" s="14"/>
      <c r="C71" s="14"/>
      <c r="D71" s="112" t="s">
        <v>3</v>
      </c>
      <c r="E71" s="77"/>
      <c r="F71" s="125">
        <v>1740.5</v>
      </c>
      <c r="G71" s="125">
        <v>1527.83</v>
      </c>
      <c r="H71" s="125">
        <v>1527.83</v>
      </c>
      <c r="I71" s="88">
        <f t="shared" si="2"/>
        <v>100</v>
      </c>
      <c r="J71" s="135">
        <f t="shared" si="3"/>
        <v>87.781097385808664</v>
      </c>
    </row>
    <row r="72" spans="1:10" x14ac:dyDescent="0.35">
      <c r="A72" s="79">
        <v>32</v>
      </c>
      <c r="B72" s="14"/>
      <c r="C72" s="14"/>
      <c r="D72" s="112" t="s">
        <v>9</v>
      </c>
      <c r="E72" s="77"/>
      <c r="F72" s="125">
        <v>1740.5</v>
      </c>
      <c r="G72" s="125">
        <f>G73+G75+G77</f>
        <v>1527.83</v>
      </c>
      <c r="H72" s="125">
        <f>H73+H75+H77</f>
        <v>1527.83</v>
      </c>
      <c r="I72" s="88">
        <f t="shared" si="2"/>
        <v>100</v>
      </c>
      <c r="J72" s="135">
        <f t="shared" si="3"/>
        <v>87.781097385808664</v>
      </c>
    </row>
    <row r="73" spans="1:10" x14ac:dyDescent="0.35">
      <c r="A73" s="79">
        <v>322</v>
      </c>
      <c r="B73" s="14"/>
      <c r="C73" s="14"/>
      <c r="D73" s="112" t="s">
        <v>114</v>
      </c>
      <c r="E73" s="77"/>
      <c r="F73" s="125">
        <v>799.01</v>
      </c>
      <c r="G73" s="125">
        <v>200</v>
      </c>
      <c r="H73" s="125">
        <v>200</v>
      </c>
      <c r="I73" s="88">
        <f t="shared" si="2"/>
        <v>100</v>
      </c>
      <c r="J73" s="135">
        <f t="shared" si="3"/>
        <v>25.030975832592834</v>
      </c>
    </row>
    <row r="74" spans="1:10" x14ac:dyDescent="0.35">
      <c r="A74" s="14">
        <v>3221</v>
      </c>
      <c r="B74" s="14">
        <v>110</v>
      </c>
      <c r="C74" s="14"/>
      <c r="D74" s="77" t="s">
        <v>103</v>
      </c>
      <c r="E74" s="77"/>
      <c r="F74" s="88">
        <v>799.01</v>
      </c>
      <c r="G74" s="88">
        <v>200</v>
      </c>
      <c r="H74" s="88">
        <v>200</v>
      </c>
      <c r="I74" s="88">
        <f t="shared" si="2"/>
        <v>100</v>
      </c>
      <c r="J74" s="135">
        <f t="shared" si="3"/>
        <v>25.030975832592834</v>
      </c>
    </row>
    <row r="75" spans="1:10" x14ac:dyDescent="0.35">
      <c r="A75" s="79">
        <v>323</v>
      </c>
      <c r="B75" s="14"/>
      <c r="C75" s="14"/>
      <c r="D75" s="112" t="s">
        <v>68</v>
      </c>
      <c r="E75" s="77"/>
      <c r="F75" s="125">
        <v>350</v>
      </c>
      <c r="G75" s="125">
        <v>1027.83</v>
      </c>
      <c r="H75" s="125">
        <v>1027.83</v>
      </c>
      <c r="I75" s="88">
        <f t="shared" si="2"/>
        <v>100</v>
      </c>
      <c r="J75" s="135">
        <f t="shared" si="3"/>
        <v>293.66571428571427</v>
      </c>
    </row>
    <row r="76" spans="1:10" x14ac:dyDescent="0.35">
      <c r="A76" s="14">
        <v>3239</v>
      </c>
      <c r="B76" s="14">
        <v>110</v>
      </c>
      <c r="C76" s="14"/>
      <c r="D76" s="77" t="s">
        <v>83</v>
      </c>
      <c r="E76" s="77"/>
      <c r="F76" s="88">
        <v>350</v>
      </c>
      <c r="G76" s="88">
        <v>1027.83</v>
      </c>
      <c r="H76" s="88">
        <v>1027.83</v>
      </c>
      <c r="I76" s="88">
        <f t="shared" si="2"/>
        <v>100</v>
      </c>
      <c r="J76" s="135">
        <f t="shared" si="3"/>
        <v>293.66571428571427</v>
      </c>
    </row>
    <row r="77" spans="1:10" x14ac:dyDescent="0.35">
      <c r="A77" s="79">
        <v>321</v>
      </c>
      <c r="B77" s="14"/>
      <c r="C77" s="14"/>
      <c r="D77" s="112" t="s">
        <v>14</v>
      </c>
      <c r="E77" s="77"/>
      <c r="F77" s="125">
        <v>300</v>
      </c>
      <c r="G77" s="125">
        <v>300</v>
      </c>
      <c r="H77" s="125">
        <v>300</v>
      </c>
      <c r="I77" s="88">
        <f t="shared" si="2"/>
        <v>100</v>
      </c>
      <c r="J77" s="135">
        <f t="shared" si="3"/>
        <v>100</v>
      </c>
    </row>
    <row r="78" spans="1:10" x14ac:dyDescent="0.35">
      <c r="A78" s="14">
        <v>3211</v>
      </c>
      <c r="B78" s="14">
        <v>110</v>
      </c>
      <c r="C78" s="14"/>
      <c r="D78" s="77" t="s">
        <v>14</v>
      </c>
      <c r="E78" s="77"/>
      <c r="F78" s="88">
        <v>300</v>
      </c>
      <c r="G78" s="88">
        <v>300</v>
      </c>
      <c r="H78" s="88">
        <v>300</v>
      </c>
      <c r="I78" s="88">
        <f t="shared" si="2"/>
        <v>100</v>
      </c>
      <c r="J78" s="135">
        <f t="shared" si="3"/>
        <v>100</v>
      </c>
    </row>
    <row r="79" spans="1:10" ht="24" customHeight="1" x14ac:dyDescent="0.35">
      <c r="A79" s="82"/>
      <c r="B79" s="82"/>
      <c r="C79" s="218" t="s">
        <v>172</v>
      </c>
      <c r="D79" s="219"/>
      <c r="E79" s="85" t="s">
        <v>106</v>
      </c>
      <c r="F79" s="119"/>
      <c r="G79" s="119">
        <v>39076.25</v>
      </c>
      <c r="H79" s="119">
        <v>39074.25</v>
      </c>
      <c r="I79" s="90">
        <f t="shared" si="2"/>
        <v>99.994881801605842</v>
      </c>
      <c r="J79" s="136" t="e">
        <f t="shared" si="3"/>
        <v>#DIV/0!</v>
      </c>
    </row>
    <row r="80" spans="1:10" ht="17.25" customHeight="1" x14ac:dyDescent="0.35">
      <c r="A80" s="113">
        <v>4</v>
      </c>
      <c r="B80" s="94"/>
      <c r="C80" s="123"/>
      <c r="D80" s="116" t="s">
        <v>5</v>
      </c>
      <c r="E80" s="76"/>
      <c r="F80" s="117">
        <v>0</v>
      </c>
      <c r="G80" s="117">
        <v>2300</v>
      </c>
      <c r="H80" s="117">
        <v>2298</v>
      </c>
      <c r="I80" s="96">
        <f t="shared" si="2"/>
        <v>99.91304347826086</v>
      </c>
      <c r="J80" s="135" t="e">
        <f t="shared" si="3"/>
        <v>#DIV/0!</v>
      </c>
    </row>
    <row r="81" spans="1:10" x14ac:dyDescent="0.35">
      <c r="A81" s="79">
        <v>45</v>
      </c>
      <c r="B81" s="115"/>
      <c r="C81" s="115" t="s">
        <v>128</v>
      </c>
      <c r="D81" s="149" t="s">
        <v>173</v>
      </c>
      <c r="E81" s="77"/>
      <c r="F81" s="125">
        <v>0</v>
      </c>
      <c r="G81" s="125">
        <v>2300</v>
      </c>
      <c r="H81" s="125">
        <v>2298</v>
      </c>
      <c r="I81" s="88">
        <f t="shared" si="2"/>
        <v>99.91304347826086</v>
      </c>
      <c r="J81" s="135" t="e">
        <f t="shared" si="3"/>
        <v>#DIV/0!</v>
      </c>
    </row>
    <row r="82" spans="1:10" x14ac:dyDescent="0.35">
      <c r="A82" s="79">
        <v>451</v>
      </c>
      <c r="B82" s="14"/>
      <c r="C82" s="14"/>
      <c r="D82" s="149" t="s">
        <v>174</v>
      </c>
      <c r="E82" s="77"/>
      <c r="F82" s="125"/>
      <c r="G82" s="125">
        <v>0</v>
      </c>
      <c r="H82" s="125">
        <v>0</v>
      </c>
      <c r="I82" s="88" t="e">
        <f t="shared" si="2"/>
        <v>#DIV/0!</v>
      </c>
      <c r="J82" s="135" t="e">
        <f t="shared" si="3"/>
        <v>#DIV/0!</v>
      </c>
    </row>
    <row r="83" spans="1:10" x14ac:dyDescent="0.35">
      <c r="A83" s="14">
        <v>4511</v>
      </c>
      <c r="B83" s="14">
        <v>5321</v>
      </c>
      <c r="C83" s="14"/>
      <c r="D83" s="149" t="s">
        <v>174</v>
      </c>
      <c r="E83" s="77"/>
      <c r="F83" s="88">
        <v>9893.59</v>
      </c>
      <c r="G83" s="88">
        <v>0</v>
      </c>
      <c r="H83" s="88">
        <v>0</v>
      </c>
      <c r="I83" s="88" t="e">
        <f t="shared" si="2"/>
        <v>#DIV/0!</v>
      </c>
      <c r="J83" s="135">
        <f t="shared" si="3"/>
        <v>0</v>
      </c>
    </row>
    <row r="84" spans="1:10" x14ac:dyDescent="0.35">
      <c r="A84" s="79"/>
      <c r="B84" s="14">
        <v>4511</v>
      </c>
      <c r="C84" s="14"/>
      <c r="D84" s="149" t="s">
        <v>179</v>
      </c>
      <c r="E84" s="77"/>
      <c r="F84" s="125">
        <v>98933.59</v>
      </c>
      <c r="G84" s="125">
        <v>36776.25</v>
      </c>
      <c r="H84" s="88">
        <v>36776.25</v>
      </c>
      <c r="I84" s="88">
        <v>100</v>
      </c>
      <c r="J84" s="135">
        <f t="shared" si="3"/>
        <v>37.172662995449777</v>
      </c>
    </row>
    <row r="85" spans="1:10" x14ac:dyDescent="0.35">
      <c r="A85" s="79"/>
      <c r="B85" s="14"/>
      <c r="C85" s="14"/>
      <c r="D85" s="149"/>
      <c r="E85" s="77"/>
      <c r="F85" s="125"/>
      <c r="G85" s="125">
        <v>0</v>
      </c>
      <c r="H85" s="88">
        <v>0</v>
      </c>
      <c r="I85" s="88">
        <v>0</v>
      </c>
      <c r="J85" s="135"/>
    </row>
    <row r="86" spans="1:10" x14ac:dyDescent="0.35">
      <c r="A86" s="14"/>
      <c r="B86" s="14"/>
      <c r="C86" s="14"/>
      <c r="D86" s="150"/>
      <c r="E86" s="77"/>
      <c r="F86" s="88"/>
      <c r="G86" s="125">
        <v>0</v>
      </c>
      <c r="H86" s="88">
        <v>0</v>
      </c>
      <c r="I86" s="88">
        <v>0</v>
      </c>
      <c r="J86" s="135" t="e">
        <f t="shared" si="3"/>
        <v>#DIV/0!</v>
      </c>
    </row>
    <row r="87" spans="1:10" ht="24" customHeight="1" x14ac:dyDescent="0.35">
      <c r="A87" s="82"/>
      <c r="B87" s="82"/>
      <c r="C87" s="218" t="s">
        <v>150</v>
      </c>
      <c r="D87" s="219"/>
      <c r="E87" s="85"/>
      <c r="F87" s="119">
        <v>83227.11</v>
      </c>
      <c r="G87" s="119">
        <v>167157.04</v>
      </c>
      <c r="H87" s="119">
        <v>115978.74</v>
      </c>
      <c r="I87" s="90">
        <f>H87/G87*100</f>
        <v>69.383102261203007</v>
      </c>
      <c r="J87" s="136">
        <f t="shared" si="3"/>
        <v>139.35211735695256</v>
      </c>
    </row>
    <row r="88" spans="1:10" x14ac:dyDescent="0.35">
      <c r="A88" s="79">
        <v>3</v>
      </c>
      <c r="B88" s="14"/>
      <c r="C88" s="14"/>
      <c r="D88" s="112" t="s">
        <v>3</v>
      </c>
      <c r="E88" s="77"/>
      <c r="F88" s="125"/>
      <c r="G88" s="125"/>
      <c r="H88" s="125"/>
      <c r="I88" s="88" t="e">
        <f>H88/G88*100</f>
        <v>#DIV/0!</v>
      </c>
      <c r="J88" s="135" t="e">
        <f t="shared" si="3"/>
        <v>#DIV/0!</v>
      </c>
    </row>
    <row r="89" spans="1:10" x14ac:dyDescent="0.35">
      <c r="A89" s="79">
        <v>31</v>
      </c>
      <c r="B89" s="14"/>
      <c r="C89" s="14"/>
      <c r="D89" s="112" t="s">
        <v>4</v>
      </c>
      <c r="E89" s="77"/>
      <c r="F89" s="125">
        <v>1000</v>
      </c>
      <c r="G89" s="125">
        <v>1500</v>
      </c>
      <c r="H89" s="125">
        <v>1700</v>
      </c>
      <c r="I89" s="88">
        <f>H89/G89*100</f>
        <v>113.33333333333333</v>
      </c>
      <c r="J89" s="135">
        <f t="shared" si="3"/>
        <v>170</v>
      </c>
    </row>
    <row r="90" spans="1:10" x14ac:dyDescent="0.35">
      <c r="A90" s="79">
        <v>311</v>
      </c>
      <c r="B90" s="14"/>
      <c r="C90" s="14"/>
      <c r="D90" s="112" t="s">
        <v>123</v>
      </c>
      <c r="E90" s="77"/>
      <c r="F90" s="125">
        <v>29790.68</v>
      </c>
      <c r="G90" s="125">
        <v>50000</v>
      </c>
      <c r="H90" s="125">
        <f>H91+H92</f>
        <v>49094.62</v>
      </c>
      <c r="I90" s="88">
        <f>H90/G90*100</f>
        <v>98.189239999999998</v>
      </c>
      <c r="J90" s="135">
        <f t="shared" si="3"/>
        <v>164.79858801477511</v>
      </c>
    </row>
    <row r="91" spans="1:10" x14ac:dyDescent="0.35">
      <c r="A91" s="14">
        <v>3111</v>
      </c>
      <c r="B91" s="14">
        <v>53</v>
      </c>
      <c r="C91" s="14"/>
      <c r="D91" s="77" t="s">
        <v>129</v>
      </c>
      <c r="E91" s="77"/>
      <c r="F91" s="88">
        <v>29790.68</v>
      </c>
      <c r="G91" s="88">
        <v>50000</v>
      </c>
      <c r="H91" s="88">
        <v>49094.62</v>
      </c>
      <c r="I91" s="88">
        <f>H91/G91*100</f>
        <v>98.189239999999998</v>
      </c>
      <c r="J91" s="135">
        <f t="shared" si="3"/>
        <v>164.79858801477511</v>
      </c>
    </row>
    <row r="92" spans="1:10" x14ac:dyDescent="0.35">
      <c r="A92" s="14">
        <v>3111</v>
      </c>
      <c r="B92" s="14">
        <v>51</v>
      </c>
      <c r="C92" s="14"/>
      <c r="D92" s="77" t="s">
        <v>116</v>
      </c>
      <c r="E92" s="77"/>
      <c r="F92" s="88"/>
      <c r="G92" s="88">
        <v>0</v>
      </c>
      <c r="H92" s="88">
        <v>0</v>
      </c>
      <c r="I92" s="88">
        <v>0</v>
      </c>
      <c r="J92" s="135" t="e">
        <f t="shared" si="3"/>
        <v>#DIV/0!</v>
      </c>
    </row>
    <row r="93" spans="1:10" x14ac:dyDescent="0.35">
      <c r="A93" s="79">
        <v>313</v>
      </c>
      <c r="B93" s="14"/>
      <c r="C93" s="14"/>
      <c r="D93" s="112" t="s">
        <v>131</v>
      </c>
      <c r="E93" s="77"/>
      <c r="F93" s="125">
        <v>4586.3500000000004</v>
      </c>
      <c r="G93" s="125">
        <v>8250</v>
      </c>
      <c r="H93" s="125">
        <v>8051.12</v>
      </c>
      <c r="I93" s="88">
        <f t="shared" ref="I93:I108" si="4">H93/G93*100</f>
        <v>97.589333333333329</v>
      </c>
      <c r="J93" s="135">
        <f t="shared" si="3"/>
        <v>175.54525930205935</v>
      </c>
    </row>
    <row r="94" spans="1:10" x14ac:dyDescent="0.35">
      <c r="A94" s="14">
        <v>3132</v>
      </c>
      <c r="B94" s="14">
        <v>53</v>
      </c>
      <c r="C94" s="14"/>
      <c r="D94" s="77" t="s">
        <v>130</v>
      </c>
      <c r="E94" s="77"/>
      <c r="F94" s="88">
        <v>4586.3500000000004</v>
      </c>
      <c r="G94" s="88">
        <v>8250</v>
      </c>
      <c r="H94" s="88">
        <v>8051.12</v>
      </c>
      <c r="I94" s="88">
        <f t="shared" si="4"/>
        <v>97.589333333333329</v>
      </c>
      <c r="J94" s="135">
        <f t="shared" si="3"/>
        <v>175.54525930205935</v>
      </c>
    </row>
    <row r="95" spans="1:10" x14ac:dyDescent="0.35">
      <c r="A95" s="79">
        <v>321</v>
      </c>
      <c r="B95" s="14"/>
      <c r="C95" s="14"/>
      <c r="D95" s="112" t="s">
        <v>132</v>
      </c>
      <c r="E95" s="77"/>
      <c r="F95" s="125"/>
      <c r="G95" s="125"/>
      <c r="H95" s="125">
        <v>0</v>
      </c>
      <c r="I95" s="88" t="e">
        <f t="shared" si="4"/>
        <v>#DIV/0!</v>
      </c>
      <c r="J95" s="135" t="e">
        <f t="shared" si="3"/>
        <v>#DIV/0!</v>
      </c>
    </row>
    <row r="96" spans="1:10" x14ac:dyDescent="0.35">
      <c r="A96" s="14">
        <v>3211</v>
      </c>
      <c r="B96" s="14">
        <v>31</v>
      </c>
      <c r="C96" s="14"/>
      <c r="D96" s="77" t="s">
        <v>14</v>
      </c>
      <c r="E96" s="77"/>
      <c r="F96" s="88">
        <v>741.71</v>
      </c>
      <c r="G96" s="88">
        <v>1770</v>
      </c>
      <c r="H96" s="88">
        <v>0</v>
      </c>
      <c r="I96" s="88">
        <f t="shared" si="4"/>
        <v>0</v>
      </c>
      <c r="J96" s="135">
        <f t="shared" si="3"/>
        <v>0</v>
      </c>
    </row>
    <row r="97" spans="1:10" x14ac:dyDescent="0.35">
      <c r="A97" s="14">
        <v>3214</v>
      </c>
      <c r="B97" s="14">
        <v>53</v>
      </c>
      <c r="C97" s="14"/>
      <c r="D97" s="77" t="s">
        <v>102</v>
      </c>
      <c r="E97" s="77"/>
      <c r="F97" s="88">
        <v>0</v>
      </c>
      <c r="G97" s="88">
        <v>200</v>
      </c>
      <c r="H97" s="88">
        <v>193.82</v>
      </c>
      <c r="I97" s="88">
        <f t="shared" si="4"/>
        <v>96.91</v>
      </c>
      <c r="J97" s="135" t="e">
        <f t="shared" si="3"/>
        <v>#DIV/0!</v>
      </c>
    </row>
    <row r="98" spans="1:10" x14ac:dyDescent="0.35">
      <c r="A98" s="14">
        <v>3213</v>
      </c>
      <c r="B98" s="14">
        <v>42</v>
      </c>
      <c r="C98" s="14"/>
      <c r="D98" s="77" t="s">
        <v>101</v>
      </c>
      <c r="E98" s="77"/>
      <c r="F98" s="88"/>
      <c r="G98" s="88">
        <v>0</v>
      </c>
      <c r="H98" s="88">
        <v>0</v>
      </c>
      <c r="I98" s="88" t="e">
        <f t="shared" si="4"/>
        <v>#DIV/0!</v>
      </c>
      <c r="J98" s="135">
        <v>0</v>
      </c>
    </row>
    <row r="99" spans="1:10" x14ac:dyDescent="0.35">
      <c r="A99" s="79">
        <v>32</v>
      </c>
      <c r="B99" s="14"/>
      <c r="C99" s="14"/>
      <c r="D99" s="112" t="s">
        <v>9</v>
      </c>
      <c r="E99" s="77"/>
      <c r="F99" s="125"/>
      <c r="G99" s="125">
        <f>G100+G108+G116</f>
        <v>78945.5</v>
      </c>
      <c r="H99" s="125">
        <f>H100+H108+H116</f>
        <v>51420.19</v>
      </c>
      <c r="I99" s="88">
        <f t="shared" si="4"/>
        <v>65.133782166177937</v>
      </c>
      <c r="J99" s="135" t="e">
        <f t="shared" si="3"/>
        <v>#DIV/0!</v>
      </c>
    </row>
    <row r="100" spans="1:10" x14ac:dyDescent="0.35">
      <c r="A100" s="79">
        <v>322</v>
      </c>
      <c r="B100" s="14"/>
      <c r="C100" s="14"/>
      <c r="D100" s="112" t="s">
        <v>114</v>
      </c>
      <c r="E100" s="77"/>
      <c r="F100" s="156">
        <v>0</v>
      </c>
      <c r="G100" s="125">
        <v>61705.5</v>
      </c>
      <c r="H100" s="125">
        <v>40603.589999999997</v>
      </c>
      <c r="I100" s="88">
        <f t="shared" si="4"/>
        <v>65.80222184408197</v>
      </c>
      <c r="J100" s="135" t="e">
        <f t="shared" si="3"/>
        <v>#DIV/0!</v>
      </c>
    </row>
    <row r="101" spans="1:10" x14ac:dyDescent="0.35">
      <c r="A101" s="14">
        <v>3221</v>
      </c>
      <c r="B101" s="14">
        <v>31</v>
      </c>
      <c r="C101" s="14"/>
      <c r="D101" s="77" t="s">
        <v>103</v>
      </c>
      <c r="E101" s="77"/>
      <c r="F101" s="88">
        <v>659.71</v>
      </c>
      <c r="G101" s="88">
        <v>1500</v>
      </c>
      <c r="H101" s="88">
        <v>1080.8499999999999</v>
      </c>
      <c r="I101" s="88">
        <f t="shared" ref="I101" si="5">H101/G101*100</f>
        <v>72.056666666666658</v>
      </c>
      <c r="J101" s="135">
        <f t="shared" ref="J101" si="6">H101/F101*100</f>
        <v>163.83714056176197</v>
      </c>
    </row>
    <row r="102" spans="1:10" x14ac:dyDescent="0.35">
      <c r="A102" s="14">
        <v>3222</v>
      </c>
      <c r="B102" s="14">
        <v>41</v>
      </c>
      <c r="C102" s="14"/>
      <c r="D102" s="77" t="s">
        <v>63</v>
      </c>
      <c r="E102" s="77"/>
      <c r="F102" s="88">
        <v>24922.71</v>
      </c>
      <c r="G102" s="88">
        <v>56000</v>
      </c>
      <c r="H102" s="88">
        <v>30993.08</v>
      </c>
      <c r="I102" s="88">
        <f t="shared" si="4"/>
        <v>55.344785714285713</v>
      </c>
      <c r="J102" s="135">
        <f t="shared" si="3"/>
        <v>124.35678142545494</v>
      </c>
    </row>
    <row r="103" spans="1:10" x14ac:dyDescent="0.35">
      <c r="A103" s="14">
        <v>3222</v>
      </c>
      <c r="B103" s="14">
        <v>5103</v>
      </c>
      <c r="C103" s="14"/>
      <c r="D103" s="77" t="s">
        <v>63</v>
      </c>
      <c r="E103" s="77"/>
      <c r="F103" s="88">
        <v>4394.0600000000004</v>
      </c>
      <c r="G103" s="88">
        <v>592.5</v>
      </c>
      <c r="H103" s="88">
        <v>4849.7</v>
      </c>
      <c r="I103" s="88">
        <f t="shared" si="4"/>
        <v>818.51476793248935</v>
      </c>
      <c r="J103" s="135">
        <f t="shared" si="3"/>
        <v>110.36945330741955</v>
      </c>
    </row>
    <row r="104" spans="1:10" x14ac:dyDescent="0.35">
      <c r="A104" s="14">
        <v>3222</v>
      </c>
      <c r="B104" s="14">
        <v>61</v>
      </c>
      <c r="C104" s="14"/>
      <c r="D104" s="77" t="s">
        <v>63</v>
      </c>
      <c r="E104" s="77"/>
      <c r="F104" s="88">
        <v>400</v>
      </c>
      <c r="G104" s="88">
        <v>100</v>
      </c>
      <c r="H104" s="88">
        <v>0</v>
      </c>
      <c r="I104" s="88">
        <f t="shared" si="4"/>
        <v>0</v>
      </c>
      <c r="J104" s="135">
        <v>0</v>
      </c>
    </row>
    <row r="105" spans="1:10" x14ac:dyDescent="0.35">
      <c r="A105" s="14">
        <v>3222</v>
      </c>
      <c r="B105" s="14">
        <v>42034</v>
      </c>
      <c r="C105" s="14"/>
      <c r="D105" s="77" t="s">
        <v>63</v>
      </c>
      <c r="E105" s="77"/>
      <c r="F105" s="88">
        <v>2456.2399999999998</v>
      </c>
      <c r="G105" s="88">
        <v>3513</v>
      </c>
      <c r="H105" s="88">
        <v>3513</v>
      </c>
      <c r="I105" s="88">
        <f t="shared" si="4"/>
        <v>100</v>
      </c>
      <c r="J105" s="135">
        <v>0</v>
      </c>
    </row>
    <row r="106" spans="1:10" x14ac:dyDescent="0.35">
      <c r="A106" s="79">
        <v>3224</v>
      </c>
      <c r="B106" s="14"/>
      <c r="C106" s="14"/>
      <c r="D106" s="112" t="s">
        <v>176</v>
      </c>
      <c r="E106" s="77"/>
      <c r="F106" s="88"/>
      <c r="G106" s="88"/>
      <c r="H106" s="88"/>
      <c r="I106" s="88"/>
      <c r="J106" s="135"/>
    </row>
    <row r="107" spans="1:10" x14ac:dyDescent="0.35">
      <c r="A107" s="14">
        <v>32241</v>
      </c>
      <c r="B107" s="14"/>
      <c r="C107" s="14"/>
      <c r="D107" s="77" t="s">
        <v>176</v>
      </c>
      <c r="E107" s="77"/>
      <c r="F107" s="88">
        <v>0</v>
      </c>
      <c r="G107" s="88">
        <v>1500</v>
      </c>
      <c r="H107" s="88">
        <v>580.22</v>
      </c>
      <c r="I107" s="88">
        <f t="shared" ref="I107" si="7">H107/G107*100</f>
        <v>38.681333333333335</v>
      </c>
      <c r="J107" s="135" t="e">
        <f t="shared" ref="J107" si="8">H107/F107*100</f>
        <v>#DIV/0!</v>
      </c>
    </row>
    <row r="108" spans="1:10" x14ac:dyDescent="0.35">
      <c r="A108" s="79">
        <v>323</v>
      </c>
      <c r="B108" s="14"/>
      <c r="C108" s="14"/>
      <c r="D108" s="112" t="s">
        <v>68</v>
      </c>
      <c r="E108" s="77"/>
      <c r="F108" s="125">
        <f>F109+F110+F112+F115</f>
        <v>2102.42</v>
      </c>
      <c r="G108" s="125">
        <f>G109+G110+G112+G115</f>
        <v>6220</v>
      </c>
      <c r="H108" s="125">
        <f>H109+H110+H112+H115</f>
        <v>2109.4700000000003</v>
      </c>
      <c r="I108" s="88">
        <f t="shared" si="4"/>
        <v>33.914308681672026</v>
      </c>
      <c r="J108" s="135">
        <f t="shared" si="3"/>
        <v>100.3353278602753</v>
      </c>
    </row>
    <row r="109" spans="1:10" x14ac:dyDescent="0.35">
      <c r="A109" s="14">
        <v>3231</v>
      </c>
      <c r="B109" s="14">
        <v>31</v>
      </c>
      <c r="C109" s="14"/>
      <c r="D109" s="77" t="s">
        <v>133</v>
      </c>
      <c r="E109" s="77"/>
      <c r="F109" s="88">
        <v>86.27</v>
      </c>
      <c r="G109" s="88">
        <v>1500</v>
      </c>
      <c r="H109" s="88">
        <v>356.81</v>
      </c>
      <c r="I109" s="88">
        <v>0</v>
      </c>
      <c r="J109" s="135">
        <f t="shared" si="3"/>
        <v>413.59684710791703</v>
      </c>
    </row>
    <row r="110" spans="1:10" x14ac:dyDescent="0.35">
      <c r="A110" s="14">
        <v>3234</v>
      </c>
      <c r="B110" s="14">
        <v>31</v>
      </c>
      <c r="C110" s="14"/>
      <c r="D110" s="77" t="s">
        <v>71</v>
      </c>
      <c r="E110" s="77"/>
      <c r="F110" s="88">
        <v>87.01</v>
      </c>
      <c r="G110" s="88">
        <v>2000</v>
      </c>
      <c r="H110" s="88">
        <v>103.49</v>
      </c>
      <c r="I110" s="88">
        <v>0</v>
      </c>
      <c r="J110" s="135">
        <f t="shared" si="3"/>
        <v>118.94035168371451</v>
      </c>
    </row>
    <row r="111" spans="1:10" x14ac:dyDescent="0.35">
      <c r="A111" s="14">
        <v>3235</v>
      </c>
      <c r="B111" s="14">
        <v>61</v>
      </c>
      <c r="C111" s="14"/>
      <c r="D111" s="77" t="s">
        <v>72</v>
      </c>
      <c r="E111" s="77"/>
      <c r="F111" s="88">
        <v>670</v>
      </c>
      <c r="G111" s="88">
        <v>670</v>
      </c>
      <c r="H111" s="88">
        <v>0</v>
      </c>
      <c r="I111" s="88"/>
      <c r="J111" s="135">
        <f t="shared" si="3"/>
        <v>0</v>
      </c>
    </row>
    <row r="112" spans="1:10" x14ac:dyDescent="0.35">
      <c r="A112" s="14">
        <v>3235</v>
      </c>
      <c r="B112" s="14">
        <v>53</v>
      </c>
      <c r="C112" s="14"/>
      <c r="D112" s="77" t="s">
        <v>72</v>
      </c>
      <c r="E112" s="77"/>
      <c r="F112" s="88">
        <v>1660</v>
      </c>
      <c r="G112" s="88">
        <v>1720</v>
      </c>
      <c r="H112" s="88">
        <v>1649.17</v>
      </c>
      <c r="I112" s="88">
        <f>H112/G112*100</f>
        <v>95.881976744186048</v>
      </c>
      <c r="J112" s="135">
        <f t="shared" si="3"/>
        <v>99.347590361445796</v>
      </c>
    </row>
    <row r="113" spans="1:10" x14ac:dyDescent="0.35">
      <c r="A113" s="14">
        <v>3237</v>
      </c>
      <c r="B113" s="14">
        <v>31</v>
      </c>
      <c r="C113" s="14"/>
      <c r="D113" s="77" t="s">
        <v>177</v>
      </c>
      <c r="E113" s="77"/>
      <c r="F113" s="88">
        <v>0</v>
      </c>
      <c r="G113" s="88">
        <v>2300</v>
      </c>
      <c r="H113" s="88">
        <v>746.52</v>
      </c>
      <c r="I113" s="88">
        <f t="shared" ref="I113:I114" si="9">H113/G113*100</f>
        <v>32.45739130434783</v>
      </c>
      <c r="J113" s="135" t="e">
        <f t="shared" ref="J113:J114" si="10">H113/F113*100</f>
        <v>#DIV/0!</v>
      </c>
    </row>
    <row r="114" spans="1:10" x14ac:dyDescent="0.35">
      <c r="A114" s="14">
        <v>3222</v>
      </c>
      <c r="B114" s="14">
        <v>53</v>
      </c>
      <c r="C114" s="14"/>
      <c r="D114" s="77" t="s">
        <v>177</v>
      </c>
      <c r="E114" s="77"/>
      <c r="F114" s="88">
        <v>0</v>
      </c>
      <c r="G114" s="88">
        <v>1800</v>
      </c>
      <c r="H114" s="88">
        <v>1595</v>
      </c>
      <c r="I114" s="88">
        <f t="shared" si="9"/>
        <v>88.611111111111114</v>
      </c>
      <c r="J114" s="135" t="e">
        <f t="shared" si="10"/>
        <v>#DIV/0!</v>
      </c>
    </row>
    <row r="115" spans="1:10" x14ac:dyDescent="0.35">
      <c r="A115" s="14">
        <v>3238</v>
      </c>
      <c r="B115" s="14">
        <v>31</v>
      </c>
      <c r="C115" s="14"/>
      <c r="D115" s="77" t="s">
        <v>75</v>
      </c>
      <c r="E115" s="77"/>
      <c r="F115" s="88">
        <v>269.14</v>
      </c>
      <c r="G115" s="88">
        <v>1000</v>
      </c>
      <c r="H115" s="88">
        <v>0</v>
      </c>
      <c r="I115" s="88">
        <f>H115/G115*100</f>
        <v>0</v>
      </c>
      <c r="J115" s="135">
        <f t="shared" si="3"/>
        <v>0</v>
      </c>
    </row>
    <row r="116" spans="1:10" x14ac:dyDescent="0.35">
      <c r="A116" s="79">
        <v>329</v>
      </c>
      <c r="B116" s="14"/>
      <c r="C116" s="14"/>
      <c r="D116" s="112" t="s">
        <v>178</v>
      </c>
      <c r="E116" s="77"/>
      <c r="F116" s="125">
        <f>F117+F118+F119+F121</f>
        <v>2825.49</v>
      </c>
      <c r="G116" s="125">
        <f>G117+G118+G119+G121</f>
        <v>11020</v>
      </c>
      <c r="H116" s="125">
        <f>H117+H118+H119+H121</f>
        <v>8707.130000000001</v>
      </c>
      <c r="I116" s="88">
        <f>H116/G116*100</f>
        <v>79.012068965517244</v>
      </c>
      <c r="J116" s="135">
        <f t="shared" si="3"/>
        <v>308.16353977540183</v>
      </c>
    </row>
    <row r="117" spans="1:10" x14ac:dyDescent="0.35">
      <c r="A117" s="14">
        <v>3299</v>
      </c>
      <c r="B117" s="14">
        <v>31</v>
      </c>
      <c r="C117" s="14"/>
      <c r="D117" s="77" t="s">
        <v>178</v>
      </c>
      <c r="E117" s="77"/>
      <c r="F117" s="88">
        <v>2825.49</v>
      </c>
      <c r="G117" s="88">
        <v>3600</v>
      </c>
      <c r="H117" s="88">
        <v>1837.13</v>
      </c>
      <c r="I117" s="88" t="s">
        <v>106</v>
      </c>
      <c r="J117" s="135">
        <f t="shared" si="3"/>
        <v>65.019872659255569</v>
      </c>
    </row>
    <row r="118" spans="1:10" x14ac:dyDescent="0.35">
      <c r="A118" s="14">
        <v>3299</v>
      </c>
      <c r="B118" s="14">
        <v>53</v>
      </c>
      <c r="C118" s="14"/>
      <c r="D118" s="77" t="s">
        <v>178</v>
      </c>
      <c r="E118" s="77"/>
      <c r="F118" s="88">
        <v>0</v>
      </c>
      <c r="G118" s="88">
        <v>6870</v>
      </c>
      <c r="H118" s="88">
        <v>6870</v>
      </c>
      <c r="I118" s="88">
        <f t="shared" ref="I118:I129" si="11">H118/G118*100</f>
        <v>100</v>
      </c>
      <c r="J118" s="135" t="e">
        <f t="shared" si="3"/>
        <v>#DIV/0!</v>
      </c>
    </row>
    <row r="119" spans="1:10" x14ac:dyDescent="0.35">
      <c r="A119" s="14">
        <v>3299</v>
      </c>
      <c r="B119" s="14">
        <v>41</v>
      </c>
      <c r="C119" s="14"/>
      <c r="D119" s="77" t="s">
        <v>178</v>
      </c>
      <c r="E119" s="77"/>
      <c r="F119" s="88">
        <v>0</v>
      </c>
      <c r="G119" s="88">
        <v>300</v>
      </c>
      <c r="H119" s="88">
        <v>0</v>
      </c>
      <c r="I119" s="88">
        <f t="shared" si="11"/>
        <v>0</v>
      </c>
      <c r="J119" s="135" t="e">
        <f t="shared" si="3"/>
        <v>#DIV/0!</v>
      </c>
    </row>
    <row r="120" spans="1:10" x14ac:dyDescent="0.35">
      <c r="A120" s="14">
        <v>3299</v>
      </c>
      <c r="B120" s="14">
        <v>42034</v>
      </c>
      <c r="C120" s="14"/>
      <c r="D120" s="77" t="s">
        <v>178</v>
      </c>
      <c r="E120" s="77"/>
      <c r="F120" s="88">
        <v>0</v>
      </c>
      <c r="G120" s="88">
        <v>324.58999999999997</v>
      </c>
      <c r="H120" s="88">
        <v>0</v>
      </c>
      <c r="I120" s="88">
        <f t="shared" si="11"/>
        <v>0</v>
      </c>
      <c r="J120" s="135" t="e">
        <f t="shared" si="3"/>
        <v>#DIV/0!</v>
      </c>
    </row>
    <row r="121" spans="1:10" x14ac:dyDescent="0.35">
      <c r="A121" s="14">
        <v>3299</v>
      </c>
      <c r="B121" s="14">
        <v>61</v>
      </c>
      <c r="C121" s="14"/>
      <c r="D121" s="77" t="s">
        <v>178</v>
      </c>
      <c r="E121" s="77"/>
      <c r="F121" s="88">
        <v>0</v>
      </c>
      <c r="G121" s="88">
        <v>250</v>
      </c>
      <c r="H121" s="88">
        <v>0</v>
      </c>
      <c r="I121" s="88">
        <f t="shared" si="11"/>
        <v>0</v>
      </c>
      <c r="J121" s="135" t="e">
        <f t="shared" si="3"/>
        <v>#DIV/0!</v>
      </c>
    </row>
    <row r="122" spans="1:10" x14ac:dyDescent="0.35">
      <c r="A122" s="79">
        <v>4</v>
      </c>
      <c r="B122" s="14"/>
      <c r="C122" s="14"/>
      <c r="D122" s="112" t="s">
        <v>5</v>
      </c>
      <c r="E122" s="77"/>
      <c r="F122" s="125">
        <v>3399.13</v>
      </c>
      <c r="G122" s="125">
        <v>4826.05</v>
      </c>
      <c r="H122" s="125">
        <v>5055.6899999999996</v>
      </c>
      <c r="I122" s="88">
        <f t="shared" si="11"/>
        <v>104.75834274406604</v>
      </c>
      <c r="J122" s="135">
        <f t="shared" si="3"/>
        <v>148.73482332243836</v>
      </c>
    </row>
    <row r="123" spans="1:10" x14ac:dyDescent="0.35">
      <c r="A123" s="79">
        <v>42</v>
      </c>
      <c r="B123" s="14"/>
      <c r="C123" s="14"/>
      <c r="D123" s="112" t="s">
        <v>137</v>
      </c>
      <c r="E123" s="77"/>
      <c r="F123" s="125">
        <f>F124+F128</f>
        <v>2308.6499999999996</v>
      </c>
      <c r="G123" s="125">
        <f>G124+G128</f>
        <v>17230.420000000002</v>
      </c>
      <c r="H123" s="125">
        <f>H124+H128</f>
        <v>4237.55</v>
      </c>
      <c r="I123" s="88">
        <f t="shared" si="11"/>
        <v>24.593422563118018</v>
      </c>
      <c r="J123" s="135">
        <f t="shared" si="3"/>
        <v>183.55099300456982</v>
      </c>
    </row>
    <row r="124" spans="1:10" x14ac:dyDescent="0.35">
      <c r="A124" s="79">
        <v>422</v>
      </c>
      <c r="B124" s="14"/>
      <c r="C124" s="14"/>
      <c r="D124" s="112" t="s">
        <v>115</v>
      </c>
      <c r="E124" s="77"/>
      <c r="F124" s="125">
        <f>F125+F126</f>
        <v>2308.6499999999996</v>
      </c>
      <c r="G124" s="125">
        <f>G125+G126+G127</f>
        <v>3663.4700000000003</v>
      </c>
      <c r="H124" s="125">
        <f>H125+H126+H127</f>
        <v>4237.55</v>
      </c>
      <c r="I124" s="88">
        <f t="shared" si="11"/>
        <v>115.67038900277606</v>
      </c>
      <c r="J124" s="135">
        <f t="shared" si="3"/>
        <v>183.55099300456982</v>
      </c>
    </row>
    <row r="125" spans="1:10" x14ac:dyDescent="0.35">
      <c r="A125" s="14">
        <v>4221</v>
      </c>
      <c r="B125" s="14">
        <v>53</v>
      </c>
      <c r="C125" s="14"/>
      <c r="D125" s="77" t="s">
        <v>113</v>
      </c>
      <c r="E125" s="77"/>
      <c r="F125" s="88">
        <v>1383.84</v>
      </c>
      <c r="G125" s="88">
        <v>1500</v>
      </c>
      <c r="H125" s="88">
        <v>2537.5500000000002</v>
      </c>
      <c r="I125" s="88">
        <f t="shared" si="11"/>
        <v>169.17000000000002</v>
      </c>
      <c r="J125" s="135">
        <f t="shared" si="3"/>
        <v>183.37018730489078</v>
      </c>
    </row>
    <row r="126" spans="1:10" x14ac:dyDescent="0.35">
      <c r="A126" s="14">
        <v>4227</v>
      </c>
      <c r="B126" s="14">
        <v>53</v>
      </c>
      <c r="C126" s="14"/>
      <c r="D126" s="77" t="s">
        <v>135</v>
      </c>
      <c r="E126" s="77"/>
      <c r="F126" s="88">
        <v>924.81</v>
      </c>
      <c r="G126" s="88">
        <v>1200</v>
      </c>
      <c r="H126" s="88">
        <v>736.53</v>
      </c>
      <c r="I126" s="88">
        <f t="shared" si="11"/>
        <v>61.377499999999998</v>
      </c>
      <c r="J126" s="135">
        <f t="shared" si="3"/>
        <v>79.641223602685969</v>
      </c>
    </row>
    <row r="127" spans="1:10" x14ac:dyDescent="0.35">
      <c r="A127" s="14">
        <v>4227</v>
      </c>
      <c r="B127" s="14">
        <v>42</v>
      </c>
      <c r="C127" s="14"/>
      <c r="D127" s="77" t="s">
        <v>135</v>
      </c>
      <c r="E127" s="77"/>
      <c r="F127" s="88">
        <v>0</v>
      </c>
      <c r="G127" s="88">
        <v>963.47</v>
      </c>
      <c r="H127" s="88">
        <v>963.47</v>
      </c>
      <c r="I127" s="88">
        <f t="shared" si="11"/>
        <v>100</v>
      </c>
      <c r="J127" s="135">
        <v>0</v>
      </c>
    </row>
    <row r="128" spans="1:10" x14ac:dyDescent="0.35">
      <c r="A128" s="79">
        <v>424</v>
      </c>
      <c r="B128" s="14"/>
      <c r="C128" s="14"/>
      <c r="D128" s="112" t="s">
        <v>127</v>
      </c>
      <c r="E128" s="77"/>
      <c r="F128" s="125">
        <v>0</v>
      </c>
      <c r="G128" s="125">
        <v>13566.95</v>
      </c>
      <c r="H128" s="125">
        <v>0</v>
      </c>
      <c r="I128" s="88">
        <f t="shared" si="11"/>
        <v>0</v>
      </c>
      <c r="J128" s="135" t="e">
        <f t="shared" si="3"/>
        <v>#DIV/0!</v>
      </c>
    </row>
    <row r="129" spans="1:10" x14ac:dyDescent="0.35">
      <c r="A129" s="14">
        <v>4241</v>
      </c>
      <c r="B129" s="14">
        <v>51034</v>
      </c>
      <c r="C129" s="14"/>
      <c r="D129" s="77" t="s">
        <v>136</v>
      </c>
      <c r="E129" s="77"/>
      <c r="F129" s="88">
        <v>0</v>
      </c>
      <c r="G129" s="88">
        <v>13566.95</v>
      </c>
      <c r="H129" s="88">
        <v>0</v>
      </c>
      <c r="I129" s="88">
        <f t="shared" si="11"/>
        <v>0</v>
      </c>
      <c r="J129" s="135" t="e">
        <f t="shared" si="3"/>
        <v>#DIV/0!</v>
      </c>
    </row>
    <row r="130" spans="1:10" ht="25.5" customHeight="1" x14ac:dyDescent="0.35">
      <c r="A130" s="82"/>
      <c r="B130" s="82"/>
      <c r="C130" s="218" t="s">
        <v>175</v>
      </c>
      <c r="D130" s="219"/>
      <c r="E130" s="85"/>
      <c r="F130" s="119">
        <v>0</v>
      </c>
      <c r="G130" s="119">
        <v>1142.75</v>
      </c>
      <c r="H130" s="119">
        <v>1142.75</v>
      </c>
      <c r="I130" s="90">
        <v>0</v>
      </c>
      <c r="J130" s="136" t="e">
        <f t="shared" si="3"/>
        <v>#DIV/0!</v>
      </c>
    </row>
    <row r="131" spans="1:10" x14ac:dyDescent="0.35">
      <c r="A131" s="79">
        <v>3</v>
      </c>
      <c r="B131" s="14"/>
      <c r="C131" s="14"/>
      <c r="D131" s="112" t="s">
        <v>3</v>
      </c>
      <c r="E131" s="77"/>
      <c r="F131" s="125">
        <v>0</v>
      </c>
      <c r="G131" s="125">
        <v>0</v>
      </c>
      <c r="H131" s="125">
        <v>0</v>
      </c>
      <c r="I131" s="88">
        <v>0</v>
      </c>
      <c r="J131" s="135" t="e">
        <f t="shared" ref="J131:J186" si="12">H131/F131*100</f>
        <v>#DIV/0!</v>
      </c>
    </row>
    <row r="132" spans="1:10" x14ac:dyDescent="0.35">
      <c r="A132" s="79">
        <v>32</v>
      </c>
      <c r="B132" s="14"/>
      <c r="C132" s="14"/>
      <c r="D132" s="112" t="s">
        <v>9</v>
      </c>
      <c r="E132" s="77"/>
      <c r="F132" s="125">
        <v>0</v>
      </c>
      <c r="G132" s="125">
        <v>0</v>
      </c>
      <c r="H132" s="125">
        <v>0</v>
      </c>
      <c r="I132" s="88">
        <v>0</v>
      </c>
      <c r="J132" s="135" t="e">
        <f t="shared" si="12"/>
        <v>#DIV/0!</v>
      </c>
    </row>
    <row r="133" spans="1:10" x14ac:dyDescent="0.35">
      <c r="A133" s="79">
        <v>323</v>
      </c>
      <c r="B133" s="14"/>
      <c r="C133" s="14"/>
      <c r="D133" s="151" t="s">
        <v>72</v>
      </c>
      <c r="E133" s="77"/>
      <c r="F133" s="125">
        <v>0</v>
      </c>
      <c r="G133" s="125">
        <v>320</v>
      </c>
      <c r="H133" s="125">
        <v>320</v>
      </c>
      <c r="I133" s="88">
        <v>0</v>
      </c>
      <c r="J133" s="135" t="e">
        <f t="shared" si="12"/>
        <v>#DIV/0!</v>
      </c>
    </row>
    <row r="134" spans="1:10" x14ac:dyDescent="0.35">
      <c r="A134" s="153">
        <v>3235</v>
      </c>
      <c r="B134" s="14">
        <v>110</v>
      </c>
      <c r="C134" s="14"/>
      <c r="D134" s="154" t="s">
        <v>72</v>
      </c>
      <c r="E134" s="77"/>
      <c r="F134" s="125">
        <v>0</v>
      </c>
      <c r="G134" s="125">
        <v>320</v>
      </c>
      <c r="H134" s="125">
        <v>320</v>
      </c>
      <c r="I134" s="88">
        <v>0</v>
      </c>
      <c r="J134" s="135" t="e">
        <f t="shared" si="12"/>
        <v>#DIV/0!</v>
      </c>
    </row>
    <row r="135" spans="1:10" x14ac:dyDescent="0.35">
      <c r="A135" s="153">
        <v>3237</v>
      </c>
      <c r="B135" s="14">
        <v>110</v>
      </c>
      <c r="C135" s="14"/>
      <c r="D135" s="152" t="s">
        <v>171</v>
      </c>
      <c r="E135" s="77"/>
      <c r="F135" s="125">
        <v>0</v>
      </c>
      <c r="G135" s="125">
        <v>822.75</v>
      </c>
      <c r="H135" s="125">
        <v>822.75</v>
      </c>
      <c r="I135" s="88">
        <v>0</v>
      </c>
      <c r="J135" s="135" t="e">
        <f t="shared" si="12"/>
        <v>#DIV/0!</v>
      </c>
    </row>
    <row r="136" spans="1:10" x14ac:dyDescent="0.35">
      <c r="A136" s="14">
        <v>3237</v>
      </c>
      <c r="B136" s="14">
        <v>110</v>
      </c>
      <c r="C136" s="14"/>
      <c r="D136" s="155" t="s">
        <v>171</v>
      </c>
      <c r="E136" s="77"/>
      <c r="F136" s="88">
        <v>0</v>
      </c>
      <c r="G136" s="125">
        <v>822.75</v>
      </c>
      <c r="H136" s="125">
        <v>822.75</v>
      </c>
      <c r="I136" s="88">
        <v>0</v>
      </c>
      <c r="J136" s="135" t="e">
        <f t="shared" si="12"/>
        <v>#DIV/0!</v>
      </c>
    </row>
    <row r="137" spans="1:10" ht="25.5" customHeight="1" x14ac:dyDescent="0.35">
      <c r="A137" s="82"/>
      <c r="B137" s="82"/>
      <c r="C137" s="218" t="s">
        <v>152</v>
      </c>
      <c r="D137" s="219"/>
      <c r="E137" s="85"/>
      <c r="F137" s="119">
        <v>0</v>
      </c>
      <c r="G137" s="119">
        <v>382.44</v>
      </c>
      <c r="H137" s="119">
        <v>382.44</v>
      </c>
      <c r="I137" s="90">
        <f>H137/G137*100</f>
        <v>100</v>
      </c>
      <c r="J137" s="136" t="e">
        <f t="shared" si="12"/>
        <v>#DIV/0!</v>
      </c>
    </row>
    <row r="138" spans="1:10" x14ac:dyDescent="0.35">
      <c r="A138" s="79">
        <v>3</v>
      </c>
      <c r="B138" s="14"/>
      <c r="C138" s="14"/>
      <c r="D138" s="112" t="s">
        <v>3</v>
      </c>
      <c r="E138" s="77"/>
      <c r="F138" s="125">
        <v>0</v>
      </c>
      <c r="G138" s="119">
        <v>382.44</v>
      </c>
      <c r="H138" s="119">
        <v>382.44</v>
      </c>
      <c r="I138" s="88">
        <f>H138/G138*100</f>
        <v>100</v>
      </c>
      <c r="J138" s="135" t="e">
        <f t="shared" si="12"/>
        <v>#DIV/0!</v>
      </c>
    </row>
    <row r="139" spans="1:10" x14ac:dyDescent="0.35">
      <c r="A139" s="79">
        <v>32</v>
      </c>
      <c r="B139" s="14"/>
      <c r="C139" s="14"/>
      <c r="D139" s="112" t="s">
        <v>9</v>
      </c>
      <c r="E139" s="77"/>
      <c r="F139" s="125">
        <v>0</v>
      </c>
      <c r="G139" s="119">
        <v>382.44</v>
      </c>
      <c r="H139" s="119">
        <v>382.44</v>
      </c>
      <c r="I139" s="88">
        <f>H139/G139*100</f>
        <v>100</v>
      </c>
      <c r="J139" s="135" t="e">
        <f t="shared" si="12"/>
        <v>#DIV/0!</v>
      </c>
    </row>
    <row r="140" spans="1:10" x14ac:dyDescent="0.35">
      <c r="A140" s="79">
        <v>329</v>
      </c>
      <c r="B140" s="14"/>
      <c r="C140" s="14"/>
      <c r="D140" s="112" t="s">
        <v>76</v>
      </c>
      <c r="E140" s="77"/>
      <c r="F140" s="125">
        <v>0</v>
      </c>
      <c r="G140" s="119">
        <v>382.44</v>
      </c>
      <c r="H140" s="119">
        <v>382.44</v>
      </c>
      <c r="I140" s="88">
        <v>0</v>
      </c>
      <c r="J140" s="135" t="e">
        <f t="shared" si="12"/>
        <v>#DIV/0!</v>
      </c>
    </row>
    <row r="141" spans="1:10" x14ac:dyDescent="0.35">
      <c r="A141" s="14">
        <v>3299</v>
      </c>
      <c r="B141" s="14">
        <v>110</v>
      </c>
      <c r="C141" s="14"/>
      <c r="D141" s="77" t="s">
        <v>76</v>
      </c>
      <c r="E141" s="77"/>
      <c r="F141" s="125">
        <v>0</v>
      </c>
      <c r="G141" s="119">
        <v>382.44</v>
      </c>
      <c r="H141" s="119">
        <v>382.44</v>
      </c>
      <c r="I141" s="88">
        <v>0</v>
      </c>
      <c r="J141" s="135" t="e">
        <f t="shared" si="12"/>
        <v>#DIV/0!</v>
      </c>
    </row>
    <row r="142" spans="1:10" x14ac:dyDescent="0.35">
      <c r="A142" s="79">
        <v>322</v>
      </c>
      <c r="B142" s="14"/>
      <c r="C142" s="127"/>
      <c r="D142" s="112" t="s">
        <v>114</v>
      </c>
      <c r="E142" s="77"/>
      <c r="F142" s="125">
        <v>500</v>
      </c>
      <c r="G142" s="125">
        <v>0</v>
      </c>
      <c r="H142" s="125">
        <v>0</v>
      </c>
      <c r="I142" s="88" t="e">
        <f t="shared" ref="I142:I175" si="13">H142/G142*100</f>
        <v>#DIV/0!</v>
      </c>
      <c r="J142" s="135">
        <v>0</v>
      </c>
    </row>
    <row r="143" spans="1:10" x14ac:dyDescent="0.35">
      <c r="A143" s="14">
        <v>3221</v>
      </c>
      <c r="B143" s="14">
        <v>110</v>
      </c>
      <c r="C143" s="127"/>
      <c r="D143" s="77" t="s">
        <v>103</v>
      </c>
      <c r="E143" s="77"/>
      <c r="F143" s="88">
        <v>500</v>
      </c>
      <c r="G143" s="88">
        <v>0</v>
      </c>
      <c r="H143" s="88">
        <v>0</v>
      </c>
      <c r="I143" s="88" t="e">
        <f t="shared" si="13"/>
        <v>#DIV/0!</v>
      </c>
      <c r="J143" s="135">
        <v>0</v>
      </c>
    </row>
    <row r="144" spans="1:10" x14ac:dyDescent="0.35">
      <c r="A144" s="79">
        <v>323</v>
      </c>
      <c r="B144" s="14"/>
      <c r="C144" s="127"/>
      <c r="D144" s="112" t="s">
        <v>68</v>
      </c>
      <c r="E144" s="77"/>
      <c r="F144" s="125">
        <v>500</v>
      </c>
      <c r="G144" s="125">
        <v>0</v>
      </c>
      <c r="H144" s="125">
        <v>0</v>
      </c>
      <c r="I144" s="88" t="e">
        <f t="shared" si="13"/>
        <v>#DIV/0!</v>
      </c>
      <c r="J144" s="135">
        <v>0</v>
      </c>
    </row>
    <row r="145" spans="1:10" x14ac:dyDescent="0.35">
      <c r="A145" s="14">
        <v>3235</v>
      </c>
      <c r="B145" s="14">
        <v>110</v>
      </c>
      <c r="C145" s="127"/>
      <c r="D145" s="77" t="s">
        <v>72</v>
      </c>
      <c r="E145" s="77"/>
      <c r="F145" s="88">
        <v>500</v>
      </c>
      <c r="G145" s="88">
        <v>0</v>
      </c>
      <c r="H145" s="88">
        <v>0</v>
      </c>
      <c r="I145" s="88" t="e">
        <f t="shared" si="13"/>
        <v>#DIV/0!</v>
      </c>
      <c r="J145" s="135">
        <v>0</v>
      </c>
    </row>
    <row r="146" spans="1:10" ht="22.5" customHeight="1" x14ac:dyDescent="0.35">
      <c r="A146" s="82"/>
      <c r="B146" s="82"/>
      <c r="C146" s="218" t="s">
        <v>153</v>
      </c>
      <c r="D146" s="219"/>
      <c r="E146" s="85"/>
      <c r="F146" s="119">
        <v>0</v>
      </c>
      <c r="G146" s="119">
        <v>0</v>
      </c>
      <c r="H146" s="119">
        <v>13566.95</v>
      </c>
      <c r="I146" s="90" t="e">
        <f t="shared" si="13"/>
        <v>#DIV/0!</v>
      </c>
      <c r="J146" s="136">
        <v>0</v>
      </c>
    </row>
    <row r="147" spans="1:10" x14ac:dyDescent="0.35">
      <c r="A147" s="79">
        <v>4</v>
      </c>
      <c r="B147" s="14"/>
      <c r="C147" s="14"/>
      <c r="D147" s="112" t="s">
        <v>5</v>
      </c>
      <c r="E147" s="77"/>
      <c r="F147" s="125">
        <v>0</v>
      </c>
      <c r="G147" s="125">
        <v>0</v>
      </c>
      <c r="H147" s="125">
        <v>13566.95</v>
      </c>
      <c r="I147" s="88" t="e">
        <f t="shared" si="13"/>
        <v>#DIV/0!</v>
      </c>
      <c r="J147" s="135">
        <v>0</v>
      </c>
    </row>
    <row r="148" spans="1:10" x14ac:dyDescent="0.35">
      <c r="A148" s="79">
        <v>42</v>
      </c>
      <c r="B148" s="14"/>
      <c r="C148" s="14"/>
      <c r="D148" s="112" t="s">
        <v>137</v>
      </c>
      <c r="E148" s="77"/>
      <c r="F148" s="125">
        <v>0</v>
      </c>
      <c r="G148" s="126">
        <v>0</v>
      </c>
      <c r="H148" s="125">
        <v>13566.95</v>
      </c>
      <c r="I148" s="88" t="e">
        <f t="shared" si="13"/>
        <v>#DIV/0!</v>
      </c>
      <c r="J148" s="135">
        <v>0</v>
      </c>
    </row>
    <row r="149" spans="1:10" x14ac:dyDescent="0.35">
      <c r="A149" s="79">
        <v>424</v>
      </c>
      <c r="B149" s="14"/>
      <c r="C149" s="14"/>
      <c r="D149" s="112" t="s">
        <v>127</v>
      </c>
      <c r="E149" s="77"/>
      <c r="F149" s="125">
        <v>0</v>
      </c>
      <c r="G149" s="125">
        <v>0</v>
      </c>
      <c r="H149" s="125">
        <v>13566.95</v>
      </c>
      <c r="I149" s="88" t="e">
        <f t="shared" si="13"/>
        <v>#DIV/0!</v>
      </c>
      <c r="J149" s="135">
        <v>0</v>
      </c>
    </row>
    <row r="150" spans="1:10" x14ac:dyDescent="0.35">
      <c r="A150" s="14">
        <v>4241</v>
      </c>
      <c r="B150" s="14">
        <v>51</v>
      </c>
      <c r="C150" s="14"/>
      <c r="D150" s="77" t="s">
        <v>136</v>
      </c>
      <c r="E150" s="77"/>
      <c r="F150" s="88">
        <v>0</v>
      </c>
      <c r="G150" s="88">
        <v>0</v>
      </c>
      <c r="H150" s="88">
        <v>0</v>
      </c>
      <c r="I150" s="88" t="e">
        <f t="shared" si="13"/>
        <v>#DIV/0!</v>
      </c>
      <c r="J150" s="135">
        <v>0</v>
      </c>
    </row>
    <row r="151" spans="1:10" x14ac:dyDescent="0.35">
      <c r="A151" s="14">
        <v>4241</v>
      </c>
      <c r="B151" s="14">
        <v>42</v>
      </c>
      <c r="C151" s="127"/>
      <c r="D151" s="77" t="s">
        <v>136</v>
      </c>
      <c r="E151" s="77"/>
      <c r="F151" s="88">
        <v>0</v>
      </c>
      <c r="G151" s="88">
        <v>0</v>
      </c>
      <c r="H151" s="88">
        <v>0</v>
      </c>
      <c r="I151" s="88" t="e">
        <f t="shared" si="13"/>
        <v>#DIV/0!</v>
      </c>
      <c r="J151" s="135">
        <v>0</v>
      </c>
    </row>
    <row r="152" spans="1:10" ht="24.75" customHeight="1" x14ac:dyDescent="0.35">
      <c r="A152" s="82"/>
      <c r="B152" s="82"/>
      <c r="C152" s="218" t="s">
        <v>158</v>
      </c>
      <c r="D152" s="219"/>
      <c r="E152" s="85"/>
      <c r="F152" s="119">
        <v>640</v>
      </c>
      <c r="G152" s="119">
        <v>0</v>
      </c>
      <c r="H152" s="119">
        <v>0</v>
      </c>
      <c r="I152" s="90" t="e">
        <f t="shared" si="13"/>
        <v>#DIV/0!</v>
      </c>
      <c r="J152" s="136">
        <v>0</v>
      </c>
    </row>
    <row r="153" spans="1:10" ht="16.5" customHeight="1" x14ac:dyDescent="0.35">
      <c r="A153" s="79">
        <v>3</v>
      </c>
      <c r="B153" s="14"/>
      <c r="C153" s="130"/>
      <c r="D153" s="128" t="s">
        <v>3</v>
      </c>
      <c r="E153" s="77"/>
      <c r="F153" s="125">
        <v>640</v>
      </c>
      <c r="G153" s="125">
        <v>0</v>
      </c>
      <c r="H153" s="125">
        <v>0</v>
      </c>
      <c r="I153" s="88" t="e">
        <f t="shared" si="13"/>
        <v>#DIV/0!</v>
      </c>
      <c r="J153" s="135">
        <v>0</v>
      </c>
    </row>
    <row r="154" spans="1:10" ht="16.5" customHeight="1" x14ac:dyDescent="0.35">
      <c r="A154" s="79">
        <v>32</v>
      </c>
      <c r="B154" s="14"/>
      <c r="C154" s="130"/>
      <c r="D154" s="128" t="s">
        <v>9</v>
      </c>
      <c r="E154" s="77"/>
      <c r="F154" s="125">
        <v>640</v>
      </c>
      <c r="G154" s="125">
        <v>0</v>
      </c>
      <c r="H154" s="125">
        <v>0</v>
      </c>
      <c r="I154" s="88" t="e">
        <f t="shared" si="13"/>
        <v>#DIV/0!</v>
      </c>
      <c r="J154" s="135">
        <v>0</v>
      </c>
    </row>
    <row r="155" spans="1:10" ht="16.5" customHeight="1" x14ac:dyDescent="0.35">
      <c r="A155" s="79">
        <v>323</v>
      </c>
      <c r="B155" s="14"/>
      <c r="C155" s="130"/>
      <c r="D155" s="128" t="s">
        <v>68</v>
      </c>
      <c r="E155" s="77"/>
      <c r="F155" s="125">
        <v>640</v>
      </c>
      <c r="G155" s="125">
        <v>0</v>
      </c>
      <c r="H155" s="125">
        <v>0</v>
      </c>
      <c r="I155" s="88" t="e">
        <f t="shared" si="13"/>
        <v>#DIV/0!</v>
      </c>
      <c r="J155" s="135">
        <v>0</v>
      </c>
    </row>
    <row r="156" spans="1:10" ht="16.5" customHeight="1" x14ac:dyDescent="0.35">
      <c r="A156" s="14">
        <v>3235</v>
      </c>
      <c r="B156" s="14">
        <v>110</v>
      </c>
      <c r="C156" s="130"/>
      <c r="D156" s="129" t="s">
        <v>72</v>
      </c>
      <c r="E156" s="77"/>
      <c r="F156" s="88">
        <v>640</v>
      </c>
      <c r="G156" s="88">
        <v>0</v>
      </c>
      <c r="H156" s="88">
        <v>0</v>
      </c>
      <c r="I156" s="88" t="e">
        <f t="shared" si="13"/>
        <v>#DIV/0!</v>
      </c>
      <c r="J156" s="135">
        <v>0</v>
      </c>
    </row>
    <row r="157" spans="1:10" ht="22.5" customHeight="1" x14ac:dyDescent="0.35">
      <c r="A157" s="82"/>
      <c r="B157" s="82"/>
      <c r="C157" s="218" t="s">
        <v>154</v>
      </c>
      <c r="D157" s="219"/>
      <c r="E157" s="85"/>
      <c r="F157" s="119">
        <v>0</v>
      </c>
      <c r="G157" s="119">
        <v>47282.81</v>
      </c>
      <c r="H157" s="119">
        <v>41989.41</v>
      </c>
      <c r="I157" s="90">
        <f t="shared" si="13"/>
        <v>88.804810881586775</v>
      </c>
      <c r="J157" s="136" t="e">
        <f t="shared" si="12"/>
        <v>#DIV/0!</v>
      </c>
    </row>
    <row r="158" spans="1:10" x14ac:dyDescent="0.35">
      <c r="A158" s="79">
        <v>3</v>
      </c>
      <c r="B158" s="14"/>
      <c r="C158" s="14"/>
      <c r="D158" s="112" t="s">
        <v>3</v>
      </c>
      <c r="E158" s="77"/>
      <c r="F158" s="125">
        <v>51993.93</v>
      </c>
      <c r="G158" s="125">
        <v>47282.81</v>
      </c>
      <c r="H158" s="125">
        <v>41989.41</v>
      </c>
      <c r="I158" s="88">
        <f t="shared" si="13"/>
        <v>88.804810881586775</v>
      </c>
      <c r="J158" s="135">
        <f t="shared" si="12"/>
        <v>80.7582923622046</v>
      </c>
    </row>
    <row r="159" spans="1:10" x14ac:dyDescent="0.35">
      <c r="A159" s="79">
        <v>32</v>
      </c>
      <c r="B159" s="14"/>
      <c r="C159" s="14"/>
      <c r="D159" s="112" t="s">
        <v>9</v>
      </c>
      <c r="E159" s="77"/>
      <c r="F159" s="126">
        <v>51933.93</v>
      </c>
      <c r="G159" s="125">
        <v>47282.81</v>
      </c>
      <c r="H159" s="125">
        <v>41989.41</v>
      </c>
      <c r="I159" s="88">
        <f t="shared" si="13"/>
        <v>88.804810881586775</v>
      </c>
      <c r="J159" s="135">
        <f t="shared" si="12"/>
        <v>80.851593553578567</v>
      </c>
    </row>
    <row r="160" spans="1:10" x14ac:dyDescent="0.35">
      <c r="A160" s="79">
        <v>322</v>
      </c>
      <c r="B160" s="14"/>
      <c r="C160" s="14"/>
      <c r="D160" s="112" t="s">
        <v>114</v>
      </c>
      <c r="E160" s="77"/>
      <c r="F160" s="125">
        <v>51933.93</v>
      </c>
      <c r="G160" s="125">
        <v>47282.81</v>
      </c>
      <c r="H160" s="125">
        <v>41989.41</v>
      </c>
      <c r="I160" s="88">
        <f t="shared" si="13"/>
        <v>88.804810881586775</v>
      </c>
      <c r="J160" s="135">
        <f t="shared" si="12"/>
        <v>80.851593553578567</v>
      </c>
    </row>
    <row r="161" spans="1:10" x14ac:dyDescent="0.35">
      <c r="A161" s="14">
        <v>3222</v>
      </c>
      <c r="B161" s="14">
        <v>51</v>
      </c>
      <c r="C161" s="14"/>
      <c r="D161" s="77" t="s">
        <v>124</v>
      </c>
      <c r="E161" s="77"/>
      <c r="F161" s="88">
        <v>51993.93</v>
      </c>
      <c r="G161" s="88">
        <v>47282.81</v>
      </c>
      <c r="H161" s="88">
        <v>41989.41</v>
      </c>
      <c r="I161" s="88">
        <f t="shared" si="13"/>
        <v>88.804810881586775</v>
      </c>
      <c r="J161" s="135">
        <f t="shared" si="12"/>
        <v>80.7582923622046</v>
      </c>
    </row>
    <row r="162" spans="1:10" ht="22.5" customHeight="1" x14ac:dyDescent="0.35">
      <c r="A162" s="82"/>
      <c r="B162" s="82"/>
      <c r="C162" s="218" t="s">
        <v>155</v>
      </c>
      <c r="D162" s="219"/>
      <c r="E162" s="85"/>
      <c r="F162" s="119">
        <v>517.5</v>
      </c>
      <c r="G162" s="119">
        <v>469.73</v>
      </c>
      <c r="H162" s="119">
        <v>469.73</v>
      </c>
      <c r="I162" s="90">
        <f t="shared" si="13"/>
        <v>100</v>
      </c>
      <c r="J162" s="135">
        <f t="shared" si="12"/>
        <v>90.769082125603873</v>
      </c>
    </row>
    <row r="163" spans="1:10" x14ac:dyDescent="0.35">
      <c r="A163" s="79">
        <v>3</v>
      </c>
      <c r="B163" s="14"/>
      <c r="C163" s="14"/>
      <c r="D163" s="112" t="s">
        <v>3</v>
      </c>
      <c r="E163" s="77"/>
      <c r="F163" s="125">
        <v>517.5</v>
      </c>
      <c r="G163" s="125">
        <v>469.73</v>
      </c>
      <c r="H163" s="125">
        <v>469.73</v>
      </c>
      <c r="I163" s="88">
        <f t="shared" si="13"/>
        <v>100</v>
      </c>
      <c r="J163" s="135">
        <f t="shared" si="12"/>
        <v>90.769082125603873</v>
      </c>
    </row>
    <row r="164" spans="1:10" x14ac:dyDescent="0.35">
      <c r="A164" s="79">
        <v>38</v>
      </c>
      <c r="B164" s="14"/>
      <c r="C164" s="14"/>
      <c r="D164" s="112" t="s">
        <v>138</v>
      </c>
      <c r="E164" s="77"/>
      <c r="F164" s="125">
        <v>517.5</v>
      </c>
      <c r="G164" s="125">
        <v>469.73</v>
      </c>
      <c r="H164" s="125">
        <v>469.73</v>
      </c>
      <c r="I164" s="88">
        <f t="shared" si="13"/>
        <v>100</v>
      </c>
      <c r="J164" s="135">
        <f t="shared" si="12"/>
        <v>90.769082125603873</v>
      </c>
    </row>
    <row r="165" spans="1:10" x14ac:dyDescent="0.35">
      <c r="A165" s="79">
        <v>381</v>
      </c>
      <c r="B165" s="14"/>
      <c r="C165" s="14"/>
      <c r="D165" s="112" t="s">
        <v>139</v>
      </c>
      <c r="E165" s="77"/>
      <c r="F165" s="125">
        <v>517.5</v>
      </c>
      <c r="G165" s="125">
        <v>469.73</v>
      </c>
      <c r="H165" s="125">
        <v>469.73</v>
      </c>
      <c r="I165" s="88">
        <f t="shared" si="13"/>
        <v>100</v>
      </c>
      <c r="J165" s="135">
        <f t="shared" si="12"/>
        <v>90.769082125603873</v>
      </c>
    </row>
    <row r="166" spans="1:10" x14ac:dyDescent="0.35">
      <c r="A166" s="14">
        <v>3812</v>
      </c>
      <c r="B166" s="14">
        <v>51</v>
      </c>
      <c r="C166" s="14"/>
      <c r="D166" s="77" t="s">
        <v>140</v>
      </c>
      <c r="E166" s="77"/>
      <c r="F166" s="88">
        <v>0</v>
      </c>
      <c r="G166" s="88">
        <v>0</v>
      </c>
      <c r="H166" s="88">
        <v>0</v>
      </c>
      <c r="I166" s="88"/>
      <c r="J166" s="135"/>
    </row>
    <row r="167" spans="1:10" ht="26.25" customHeight="1" x14ac:dyDescent="0.35">
      <c r="A167" s="46"/>
      <c r="B167" s="46"/>
      <c r="C167" s="215" t="s">
        <v>141</v>
      </c>
      <c r="D167" s="216"/>
      <c r="E167" s="121"/>
      <c r="F167" s="131">
        <v>13323.02</v>
      </c>
      <c r="G167" s="131">
        <v>51200.46</v>
      </c>
      <c r="H167" s="131">
        <v>49731.41</v>
      </c>
      <c r="I167" s="122">
        <f t="shared" si="13"/>
        <v>97.13078749683109</v>
      </c>
      <c r="J167" s="138">
        <f t="shared" si="12"/>
        <v>373.27430267311763</v>
      </c>
    </row>
    <row r="168" spans="1:10" ht="24" customHeight="1" x14ac:dyDescent="0.35">
      <c r="A168" s="82"/>
      <c r="B168" s="82"/>
      <c r="C168" s="218" t="s">
        <v>156</v>
      </c>
      <c r="D168" s="219"/>
      <c r="E168" s="85"/>
      <c r="F168" s="119">
        <v>10008.18</v>
      </c>
      <c r="G168" s="119">
        <v>22877.16</v>
      </c>
      <c r="H168" s="119">
        <v>15416.39</v>
      </c>
      <c r="I168" s="90">
        <f t="shared" si="13"/>
        <v>67.387691479187097</v>
      </c>
      <c r="J168" s="136">
        <f t="shared" si="12"/>
        <v>154.03789700025379</v>
      </c>
    </row>
    <row r="169" spans="1:10" x14ac:dyDescent="0.35">
      <c r="A169" s="79">
        <v>3</v>
      </c>
      <c r="B169" s="14"/>
      <c r="C169" s="14"/>
      <c r="D169" s="112" t="s">
        <v>3</v>
      </c>
      <c r="E169" s="77"/>
      <c r="F169" s="125">
        <f>F170+F184</f>
        <v>13323.02</v>
      </c>
      <c r="G169" s="125">
        <f>G170+G184</f>
        <v>51200.460000000006</v>
      </c>
      <c r="H169" s="125">
        <f>H170+H184</f>
        <v>49731.41</v>
      </c>
      <c r="I169" s="88">
        <f t="shared" si="13"/>
        <v>97.130787496831076</v>
      </c>
      <c r="J169" s="135">
        <f t="shared" si="12"/>
        <v>373.27430267311763</v>
      </c>
    </row>
    <row r="170" spans="1:10" x14ac:dyDescent="0.35">
      <c r="A170" s="79">
        <v>31</v>
      </c>
      <c r="B170" s="14"/>
      <c r="C170" s="14"/>
      <c r="D170" s="112" t="s">
        <v>116</v>
      </c>
      <c r="E170" s="77"/>
      <c r="F170" s="125">
        <f>F171+F177+F180</f>
        <v>13323.02</v>
      </c>
      <c r="G170" s="125">
        <f>G171+G177+G180</f>
        <v>48253.41</v>
      </c>
      <c r="H170" s="125">
        <f>H171+H177+H180</f>
        <v>46784.36</v>
      </c>
      <c r="I170" s="88">
        <f t="shared" si="13"/>
        <v>96.955551949592774</v>
      </c>
      <c r="J170" s="135">
        <f t="shared" si="12"/>
        <v>351.15431786486846</v>
      </c>
    </row>
    <row r="171" spans="1:10" x14ac:dyDescent="0.35">
      <c r="A171" s="79">
        <v>311</v>
      </c>
      <c r="B171" s="14"/>
      <c r="C171" s="14"/>
      <c r="D171" s="112" t="s">
        <v>116</v>
      </c>
      <c r="E171" s="77"/>
      <c r="F171" s="125">
        <f>F172+F173+F176</f>
        <v>10726.95</v>
      </c>
      <c r="G171" s="125">
        <f>G172+G173+G174+G175+G176</f>
        <v>37602.93</v>
      </c>
      <c r="H171" s="125">
        <f>H172+H173+H174+H175+H176</f>
        <v>37602.93</v>
      </c>
      <c r="I171" s="88">
        <f t="shared" si="13"/>
        <v>100</v>
      </c>
      <c r="J171" s="135">
        <f t="shared" si="12"/>
        <v>350.54633423293666</v>
      </c>
    </row>
    <row r="172" spans="1:10" x14ac:dyDescent="0.35">
      <c r="A172" s="14">
        <v>3111</v>
      </c>
      <c r="B172" s="14">
        <v>54</v>
      </c>
      <c r="C172" s="14"/>
      <c r="D172" s="77" t="s">
        <v>117</v>
      </c>
      <c r="E172" s="77"/>
      <c r="F172" s="88">
        <v>3919.89</v>
      </c>
      <c r="G172" s="88">
        <v>14747.2</v>
      </c>
      <c r="H172" s="88">
        <v>14747.2</v>
      </c>
      <c r="I172" s="88">
        <f t="shared" si="13"/>
        <v>100</v>
      </c>
      <c r="J172" s="135">
        <f t="shared" si="12"/>
        <v>376.21463867608531</v>
      </c>
    </row>
    <row r="173" spans="1:10" x14ac:dyDescent="0.35">
      <c r="A173" s="14">
        <v>3111</v>
      </c>
      <c r="B173" s="14">
        <v>110</v>
      </c>
      <c r="C173" s="14"/>
      <c r="D173" s="77" t="s">
        <v>117</v>
      </c>
      <c r="E173" s="77"/>
      <c r="F173" s="88">
        <v>6807.06</v>
      </c>
      <c r="G173" s="88">
        <v>6411</v>
      </c>
      <c r="H173" s="88">
        <v>6411</v>
      </c>
      <c r="I173" s="88">
        <f t="shared" si="13"/>
        <v>100</v>
      </c>
      <c r="J173" s="135">
        <f t="shared" si="12"/>
        <v>94.181629073344425</v>
      </c>
    </row>
    <row r="174" spans="1:10" x14ac:dyDescent="0.35">
      <c r="A174" s="14">
        <v>3111</v>
      </c>
      <c r="B174" s="14">
        <v>19</v>
      </c>
      <c r="C174" s="14"/>
      <c r="D174" s="77" t="s">
        <v>117</v>
      </c>
      <c r="E174" s="77"/>
      <c r="F174" s="88">
        <v>0</v>
      </c>
      <c r="G174" s="88">
        <v>0</v>
      </c>
      <c r="H174" s="88">
        <v>0</v>
      </c>
      <c r="I174" s="88"/>
      <c r="J174" s="135"/>
    </row>
    <row r="175" spans="1:10" x14ac:dyDescent="0.35">
      <c r="A175" s="14">
        <v>3111</v>
      </c>
      <c r="B175" s="14">
        <v>12</v>
      </c>
      <c r="C175" s="14"/>
      <c r="D175" s="77" t="s">
        <v>117</v>
      </c>
      <c r="E175" s="77"/>
      <c r="F175" s="88">
        <v>2469.25</v>
      </c>
      <c r="G175" s="88">
        <v>16444.73</v>
      </c>
      <c r="H175" s="88">
        <v>16444.73</v>
      </c>
      <c r="I175" s="88">
        <f t="shared" si="13"/>
        <v>100</v>
      </c>
      <c r="J175" s="135">
        <v>0</v>
      </c>
    </row>
    <row r="176" spans="1:10" x14ac:dyDescent="0.35">
      <c r="A176" s="14">
        <v>3111</v>
      </c>
      <c r="B176" s="14">
        <v>51</v>
      </c>
      <c r="C176" s="14"/>
      <c r="D176" s="77" t="s">
        <v>117</v>
      </c>
      <c r="E176" s="77"/>
      <c r="F176" s="88">
        <v>0</v>
      </c>
      <c r="G176" s="88">
        <v>0</v>
      </c>
      <c r="H176" s="88">
        <v>0</v>
      </c>
      <c r="I176" s="88">
        <v>0</v>
      </c>
      <c r="J176" s="135" t="e">
        <f t="shared" si="12"/>
        <v>#DIV/0!</v>
      </c>
    </row>
    <row r="177" spans="1:10" x14ac:dyDescent="0.35">
      <c r="A177" s="79">
        <v>312</v>
      </c>
      <c r="B177" s="14"/>
      <c r="C177" s="14"/>
      <c r="D177" s="112" t="s">
        <v>118</v>
      </c>
      <c r="E177" s="77"/>
      <c r="F177" s="125">
        <v>1000</v>
      </c>
      <c r="G177" s="125">
        <f>G178+G179</f>
        <v>2900</v>
      </c>
      <c r="H177" s="125">
        <f>H178+H179</f>
        <v>2900</v>
      </c>
      <c r="I177" s="88">
        <f>H177/G177*100</f>
        <v>100</v>
      </c>
      <c r="J177" s="135">
        <f>H177/F177*100</f>
        <v>290</v>
      </c>
    </row>
    <row r="178" spans="1:10" x14ac:dyDescent="0.35">
      <c r="A178" s="91">
        <v>3121</v>
      </c>
      <c r="B178" s="14">
        <v>110</v>
      </c>
      <c r="C178" s="14"/>
      <c r="D178" s="77" t="s">
        <v>142</v>
      </c>
      <c r="E178" s="77"/>
      <c r="F178" s="88">
        <v>2190</v>
      </c>
      <c r="G178" s="88">
        <v>2900</v>
      </c>
      <c r="H178" s="88">
        <v>2900</v>
      </c>
      <c r="I178" s="88">
        <f>H178/G178*100</f>
        <v>100</v>
      </c>
      <c r="J178" s="135">
        <v>0</v>
      </c>
    </row>
    <row r="179" spans="1:10" x14ac:dyDescent="0.35">
      <c r="A179" s="14">
        <v>3121</v>
      </c>
      <c r="B179" s="14">
        <v>54</v>
      </c>
      <c r="C179" s="14"/>
      <c r="D179" s="77" t="s">
        <v>142</v>
      </c>
      <c r="E179" s="77"/>
      <c r="F179" s="88">
        <v>0</v>
      </c>
      <c r="G179" s="88">
        <v>0</v>
      </c>
      <c r="H179" s="88">
        <v>0</v>
      </c>
      <c r="I179" s="88">
        <v>0</v>
      </c>
      <c r="J179" s="135" t="e">
        <f t="shared" si="12"/>
        <v>#DIV/0!</v>
      </c>
    </row>
    <row r="180" spans="1:10" x14ac:dyDescent="0.35">
      <c r="A180" s="79">
        <v>313</v>
      </c>
      <c r="B180" s="14"/>
      <c r="C180" s="14"/>
      <c r="D180" s="112" t="s">
        <v>131</v>
      </c>
      <c r="E180" s="77"/>
      <c r="F180" s="125">
        <v>1596.07</v>
      </c>
      <c r="G180" s="125">
        <v>7750.48</v>
      </c>
      <c r="H180" s="125">
        <v>6281.43</v>
      </c>
      <c r="I180" s="88">
        <f>H180/G180*100</f>
        <v>81.045690073389011</v>
      </c>
      <c r="J180" s="135">
        <f t="shared" si="12"/>
        <v>393.55604704054338</v>
      </c>
    </row>
    <row r="181" spans="1:10" x14ac:dyDescent="0.35">
      <c r="A181" s="14">
        <v>3132</v>
      </c>
      <c r="B181" s="14">
        <v>51</v>
      </c>
      <c r="C181" s="14"/>
      <c r="D181" s="77" t="s">
        <v>130</v>
      </c>
      <c r="E181" s="77"/>
      <c r="F181" s="88">
        <v>0</v>
      </c>
      <c r="G181" s="88">
        <v>3491.16</v>
      </c>
      <c r="H181" s="88">
        <v>3491.16</v>
      </c>
      <c r="I181" s="88">
        <f>H181/G181*100</f>
        <v>100</v>
      </c>
      <c r="J181" s="135" t="e">
        <f t="shared" si="12"/>
        <v>#DIV/0!</v>
      </c>
    </row>
    <row r="182" spans="1:10" x14ac:dyDescent="0.35">
      <c r="A182" s="14">
        <v>3132</v>
      </c>
      <c r="B182" s="14">
        <v>110</v>
      </c>
      <c r="C182" s="14"/>
      <c r="D182" s="77" t="s">
        <v>130</v>
      </c>
      <c r="E182" s="77"/>
      <c r="F182" s="88">
        <v>1122.49</v>
      </c>
      <c r="G182" s="88">
        <v>1469.05</v>
      </c>
      <c r="H182" s="88">
        <v>0</v>
      </c>
      <c r="I182" s="88">
        <f t="shared" ref="I182:I186" si="14">H182/G182*100</f>
        <v>0</v>
      </c>
      <c r="J182" s="135">
        <f t="shared" si="12"/>
        <v>0</v>
      </c>
    </row>
    <row r="183" spans="1:10" x14ac:dyDescent="0.35">
      <c r="A183" s="14">
        <v>3132</v>
      </c>
      <c r="B183" s="14">
        <v>12151</v>
      </c>
      <c r="C183" s="14"/>
      <c r="D183" s="77" t="s">
        <v>130</v>
      </c>
      <c r="E183" s="77"/>
      <c r="F183" s="88">
        <v>473.58</v>
      </c>
      <c r="G183" s="88">
        <v>2790.27</v>
      </c>
      <c r="H183" s="88">
        <v>2790.27</v>
      </c>
      <c r="I183" s="88">
        <f t="shared" si="14"/>
        <v>100</v>
      </c>
      <c r="J183" s="135">
        <v>0</v>
      </c>
    </row>
    <row r="184" spans="1:10" x14ac:dyDescent="0.35">
      <c r="A184" s="79">
        <v>32</v>
      </c>
      <c r="B184" s="14"/>
      <c r="C184" s="14"/>
      <c r="D184" s="112" t="s">
        <v>9</v>
      </c>
      <c r="E184" s="77"/>
      <c r="F184" s="125">
        <v>0</v>
      </c>
      <c r="G184" s="125">
        <v>2947.05</v>
      </c>
      <c r="H184" s="125">
        <v>2947.05</v>
      </c>
      <c r="I184" s="88">
        <f t="shared" si="14"/>
        <v>100</v>
      </c>
      <c r="J184" s="135" t="e">
        <f t="shared" si="12"/>
        <v>#DIV/0!</v>
      </c>
    </row>
    <row r="185" spans="1:10" x14ac:dyDescent="0.35">
      <c r="A185" s="79">
        <v>321</v>
      </c>
      <c r="B185" s="14"/>
      <c r="C185" s="14"/>
      <c r="D185" s="112" t="s">
        <v>132</v>
      </c>
      <c r="E185" s="77"/>
      <c r="F185" s="125">
        <v>0</v>
      </c>
      <c r="G185" s="125">
        <v>2947.05</v>
      </c>
      <c r="H185" s="125">
        <v>2947.05</v>
      </c>
      <c r="I185" s="88">
        <f t="shared" si="14"/>
        <v>100</v>
      </c>
      <c r="J185" s="135" t="e">
        <f t="shared" si="12"/>
        <v>#DIV/0!</v>
      </c>
    </row>
    <row r="186" spans="1:10" x14ac:dyDescent="0.35">
      <c r="A186" s="14">
        <v>3212</v>
      </c>
      <c r="B186" s="14">
        <v>110</v>
      </c>
      <c r="C186" s="14"/>
      <c r="D186" s="77" t="s">
        <v>143</v>
      </c>
      <c r="E186" s="77"/>
      <c r="F186" s="88">
        <v>0</v>
      </c>
      <c r="G186" s="88">
        <v>2947.05</v>
      </c>
      <c r="H186" s="88">
        <v>2947.05</v>
      </c>
      <c r="I186" s="88">
        <f t="shared" si="14"/>
        <v>100</v>
      </c>
      <c r="J186" s="135" t="e">
        <f t="shared" si="12"/>
        <v>#DIV/0!</v>
      </c>
    </row>
    <row r="187" spans="1:10" x14ac:dyDescent="0.35">
      <c r="F187" s="37"/>
      <c r="G187" s="37"/>
      <c r="H187" s="37"/>
    </row>
  </sheetData>
  <mergeCells count="17">
    <mergeCell ref="C168:D168"/>
    <mergeCell ref="D1:I1"/>
    <mergeCell ref="C167:D167"/>
    <mergeCell ref="C2:D2"/>
    <mergeCell ref="C39:D39"/>
    <mergeCell ref="C5:J5"/>
    <mergeCell ref="C44:D44"/>
    <mergeCell ref="C55:D55"/>
    <mergeCell ref="C70:D70"/>
    <mergeCell ref="C79:D79"/>
    <mergeCell ref="C87:D87"/>
    <mergeCell ref="C130:D130"/>
    <mergeCell ref="C137:D137"/>
    <mergeCell ref="C152:D152"/>
    <mergeCell ref="C146:D146"/>
    <mergeCell ref="C157:D157"/>
    <mergeCell ref="C162:D162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i prihodi prema izvoru</vt:lpstr>
      <vt:lpstr>Rashodi prema funkcijskoj k 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Željka Zubović</cp:lastModifiedBy>
  <cp:lastPrinted>2025-03-28T08:03:25Z</cp:lastPrinted>
  <dcterms:created xsi:type="dcterms:W3CDTF">2022-08-12T12:51:27Z</dcterms:created>
  <dcterms:modified xsi:type="dcterms:W3CDTF">2026-03-27T13:41:43Z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proračuna JLP(R)S.xlsx</vt:lpwstr>
  </property>
</Properties>
</file>