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IZVRŠENJE FINANCIJSKOG PLANA 2025\"/>
    </mc:Choice>
  </mc:AlternateContent>
  <xr:revisionPtr revIDLastSave="0" documentId="13_ncr:1_{F5378D32-F2EC-40F4-B926-69F554394E26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SAŽETAK" sheetId="1" r:id="rId1"/>
    <sheet name=" Račun prihoda i rashoda" sheetId="3" r:id="rId2"/>
    <sheet name="Rashodi i prihodi prema izvoru" sheetId="8" r:id="rId3"/>
    <sheet name="Rashodi prema funkcijskoj k " sheetId="11" r:id="rId4"/>
    <sheet name="Posebni dio" sheetId="1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7" i="3" l="1"/>
  <c r="K37" i="3"/>
  <c r="J124" i="12" l="1"/>
  <c r="I124" i="12"/>
  <c r="J118" i="12"/>
  <c r="I118" i="12"/>
  <c r="J117" i="12"/>
  <c r="I117" i="12"/>
  <c r="J115" i="12"/>
  <c r="J111" i="12"/>
  <c r="I111" i="12"/>
  <c r="J105" i="12"/>
  <c r="I105" i="12"/>
  <c r="I16" i="12"/>
  <c r="J16" i="12"/>
  <c r="J139" i="12"/>
  <c r="J138" i="12"/>
  <c r="C7" i="8" l="1"/>
  <c r="D7" i="8"/>
  <c r="E7" i="8"/>
  <c r="J30" i="12" l="1"/>
  <c r="J9" i="12"/>
  <c r="J10" i="12"/>
  <c r="J11" i="12"/>
  <c r="J12" i="12"/>
  <c r="J13" i="12"/>
  <c r="J14" i="12"/>
  <c r="J15" i="12"/>
  <c r="J17" i="12"/>
  <c r="J20" i="12"/>
  <c r="J21" i="12"/>
  <c r="J22" i="12"/>
  <c r="J24" i="12"/>
  <c r="J25" i="12"/>
  <c r="J27" i="12"/>
  <c r="J34" i="12"/>
  <c r="J35" i="12"/>
  <c r="J37" i="12"/>
  <c r="J43" i="12"/>
  <c r="J44" i="12"/>
  <c r="J45" i="12"/>
  <c r="J46" i="12"/>
  <c r="J47" i="12"/>
  <c r="J48" i="12"/>
  <c r="J49" i="12"/>
  <c r="J50" i="12"/>
  <c r="J51" i="12"/>
  <c r="J52" i="12"/>
  <c r="J59" i="12"/>
  <c r="J60" i="12"/>
  <c r="J62" i="12"/>
  <c r="J63" i="12"/>
  <c r="J64" i="12"/>
  <c r="J65" i="12"/>
  <c r="J66" i="12"/>
  <c r="J67" i="12"/>
  <c r="J69" i="12"/>
  <c r="J70" i="12"/>
  <c r="J71" i="12"/>
  <c r="J72" i="12"/>
  <c r="J74" i="12"/>
  <c r="J75" i="12"/>
  <c r="J77" i="12"/>
  <c r="J78" i="12"/>
  <c r="J79" i="12"/>
  <c r="J80" i="12"/>
  <c r="J81" i="12"/>
  <c r="J82" i="12"/>
  <c r="J83" i="12"/>
  <c r="J84" i="12"/>
  <c r="J85" i="12"/>
  <c r="J86" i="12"/>
  <c r="J87" i="12"/>
  <c r="J88" i="12"/>
  <c r="J90" i="12"/>
  <c r="J95" i="12"/>
  <c r="J96" i="12"/>
  <c r="J97" i="12"/>
  <c r="J98" i="12"/>
  <c r="J100" i="12"/>
  <c r="J101" i="12"/>
  <c r="J106" i="12"/>
  <c r="J107" i="12"/>
  <c r="J113" i="12"/>
  <c r="J114" i="12"/>
  <c r="J116" i="12"/>
  <c r="J119" i="12"/>
  <c r="J121" i="12"/>
  <c r="J122" i="12"/>
  <c r="J123" i="12"/>
  <c r="J125" i="12"/>
  <c r="J126" i="12"/>
  <c r="J129" i="12"/>
  <c r="J130" i="12"/>
  <c r="J133" i="12"/>
  <c r="J134" i="12"/>
  <c r="J135" i="12"/>
  <c r="J136" i="12"/>
  <c r="J137" i="12"/>
  <c r="J140" i="12"/>
  <c r="J141" i="12"/>
  <c r="J142" i="12"/>
  <c r="J143" i="12"/>
  <c r="J144" i="12"/>
  <c r="J145" i="12"/>
  <c r="J161" i="12"/>
  <c r="J162" i="12"/>
  <c r="J163" i="12"/>
  <c r="J164" i="12"/>
  <c r="J165" i="12"/>
  <c r="J166" i="12"/>
  <c r="J167" i="12"/>
  <c r="J168" i="12"/>
  <c r="J169" i="12"/>
  <c r="J172" i="12"/>
  <c r="J176" i="12"/>
  <c r="J177" i="12"/>
  <c r="J180" i="12"/>
  <c r="J183" i="12"/>
  <c r="J185" i="12"/>
  <c r="J186" i="12"/>
  <c r="J188" i="12"/>
  <c r="J189" i="12"/>
  <c r="J190" i="12"/>
  <c r="I190" i="12"/>
  <c r="I189" i="12"/>
  <c r="I188" i="12"/>
  <c r="I186" i="12"/>
  <c r="I185" i="12"/>
  <c r="I182" i="12"/>
  <c r="I179" i="12"/>
  <c r="I176" i="12"/>
  <c r="I172" i="12"/>
  <c r="I169" i="12"/>
  <c r="I168" i="12"/>
  <c r="I167" i="12"/>
  <c r="I166" i="12"/>
  <c r="I165" i="12"/>
  <c r="I164" i="12"/>
  <c r="I163" i="12"/>
  <c r="I162" i="12"/>
  <c r="I161" i="12"/>
  <c r="I160" i="12"/>
  <c r="I159" i="12"/>
  <c r="I158" i="12"/>
  <c r="I157" i="12"/>
  <c r="I156" i="12"/>
  <c r="I155" i="12"/>
  <c r="I154" i="12"/>
  <c r="I153" i="12"/>
  <c r="I152" i="12"/>
  <c r="I151" i="12"/>
  <c r="I150" i="12"/>
  <c r="I149" i="12"/>
  <c r="I148" i="12"/>
  <c r="I147" i="12"/>
  <c r="I146" i="12"/>
  <c r="I142" i="12"/>
  <c r="I141" i="12"/>
  <c r="I133" i="12"/>
  <c r="I131" i="12"/>
  <c r="I130" i="12"/>
  <c r="I129" i="12"/>
  <c r="I126" i="12"/>
  <c r="I125" i="12"/>
  <c r="I123" i="12"/>
  <c r="I122" i="12"/>
  <c r="I119" i="12"/>
  <c r="I116" i="12"/>
  <c r="I109" i="12"/>
  <c r="I108" i="12"/>
  <c r="I107" i="12"/>
  <c r="I106" i="12"/>
  <c r="I102" i="12"/>
  <c r="I101" i="12"/>
  <c r="I100" i="12"/>
  <c r="I98" i="12"/>
  <c r="I97" i="12"/>
  <c r="I95" i="12"/>
  <c r="I87" i="12"/>
  <c r="I86" i="12"/>
  <c r="I85" i="12"/>
  <c r="I84" i="12"/>
  <c r="I83" i="12"/>
  <c r="I82" i="12"/>
  <c r="I81" i="12"/>
  <c r="I80" i="12"/>
  <c r="I79" i="12"/>
  <c r="I78" i="12"/>
  <c r="I77" i="12"/>
  <c r="I75" i="12"/>
  <c r="I74" i="12"/>
  <c r="I72" i="12"/>
  <c r="I71" i="12"/>
  <c r="I70" i="12"/>
  <c r="I69" i="12"/>
  <c r="I67" i="12"/>
  <c r="I66" i="12"/>
  <c r="I65" i="12"/>
  <c r="I64" i="12"/>
  <c r="I63" i="12"/>
  <c r="I62" i="12"/>
  <c r="I59" i="12"/>
  <c r="I58" i="12"/>
  <c r="I53" i="12"/>
  <c r="I51" i="12"/>
  <c r="I50" i="12"/>
  <c r="I49" i="12"/>
  <c r="I37" i="12"/>
  <c r="I35" i="12"/>
  <c r="I34" i="12"/>
  <c r="I30" i="12"/>
  <c r="I27" i="12"/>
  <c r="I25" i="12"/>
  <c r="I24" i="12"/>
  <c r="I22" i="12"/>
  <c r="I21" i="12"/>
  <c r="I20" i="12"/>
  <c r="I9" i="12"/>
  <c r="I17" i="12"/>
  <c r="I15" i="12"/>
  <c r="I13" i="12"/>
  <c r="I12" i="12"/>
  <c r="I11" i="12"/>
  <c r="I10" i="12"/>
  <c r="H181" i="12"/>
  <c r="H128" i="12"/>
  <c r="H120" i="12"/>
  <c r="H112" i="12"/>
  <c r="J99" i="12"/>
  <c r="I94" i="12"/>
  <c r="H76" i="12"/>
  <c r="J76" i="12" s="1"/>
  <c r="J68" i="12"/>
  <c r="J8" i="12"/>
  <c r="G181" i="12"/>
  <c r="I143" i="12"/>
  <c r="G128" i="12"/>
  <c r="G120" i="12"/>
  <c r="G112" i="12"/>
  <c r="G76" i="12"/>
  <c r="I10" i="3"/>
  <c r="F6" i="11"/>
  <c r="F112" i="12"/>
  <c r="F120" i="12"/>
  <c r="F128" i="12"/>
  <c r="G127" i="12" l="1"/>
  <c r="I184" i="12"/>
  <c r="I175" i="12"/>
  <c r="J128" i="12"/>
  <c r="I93" i="12"/>
  <c r="I132" i="12"/>
  <c r="J184" i="12"/>
  <c r="G103" i="12"/>
  <c r="G73" i="12" s="1"/>
  <c r="J112" i="12"/>
  <c r="J120" i="12"/>
  <c r="J94" i="12"/>
  <c r="J171" i="12"/>
  <c r="I128" i="12"/>
  <c r="I120" i="12"/>
  <c r="H103" i="12"/>
  <c r="J103" i="12" s="1"/>
  <c r="I181" i="12"/>
  <c r="J132" i="12"/>
  <c r="I112" i="12"/>
  <c r="J175" i="12"/>
  <c r="I104" i="12"/>
  <c r="I171" i="12"/>
  <c r="J104" i="12"/>
  <c r="I99" i="12"/>
  <c r="J181" i="12"/>
  <c r="H127" i="12"/>
  <c r="I76" i="12"/>
  <c r="I68" i="12"/>
  <c r="I60" i="12"/>
  <c r="J7" i="12"/>
  <c r="I7" i="12"/>
  <c r="I8" i="12"/>
  <c r="F127" i="12"/>
  <c r="G39" i="8"/>
  <c r="F39" i="8"/>
  <c r="F36" i="8"/>
  <c r="F31" i="8"/>
  <c r="F30" i="8"/>
  <c r="F14" i="8"/>
  <c r="J27" i="3"/>
  <c r="K27" i="3"/>
  <c r="H32" i="3"/>
  <c r="C24" i="8"/>
  <c r="C23" i="8" s="1"/>
  <c r="G10" i="3"/>
  <c r="J10" i="3" s="1"/>
  <c r="J93" i="12" l="1"/>
  <c r="I174" i="12"/>
  <c r="I103" i="12"/>
  <c r="I173" i="12"/>
  <c r="J173" i="12"/>
  <c r="I127" i="12"/>
  <c r="J127" i="12"/>
  <c r="J91" i="12"/>
  <c r="I91" i="12"/>
  <c r="H73" i="12"/>
  <c r="J174" i="12"/>
  <c r="J61" i="12"/>
  <c r="I61" i="12"/>
  <c r="I6" i="12"/>
  <c r="J6" i="12"/>
  <c r="E24" i="8"/>
  <c r="D24" i="8"/>
  <c r="D23" i="8" s="1"/>
  <c r="E23" i="8" l="1"/>
  <c r="F24" i="8"/>
  <c r="I92" i="12"/>
  <c r="J92" i="12"/>
  <c r="J73" i="12"/>
  <c r="I73" i="12"/>
  <c r="J56" i="3"/>
  <c r="K56" i="3"/>
  <c r="K60" i="3"/>
  <c r="K49" i="3"/>
  <c r="J42" i="3"/>
  <c r="K42" i="3"/>
  <c r="J43" i="3"/>
  <c r="K43" i="3"/>
  <c r="J44" i="3"/>
  <c r="K44" i="3"/>
  <c r="G7" i="11" l="1"/>
  <c r="G8" i="11"/>
  <c r="G9" i="11"/>
  <c r="G10" i="11"/>
  <c r="F7" i="11"/>
  <c r="F8" i="11"/>
  <c r="F9" i="11"/>
  <c r="F10" i="11"/>
  <c r="G6" i="11"/>
  <c r="G14" i="8"/>
  <c r="E15" i="8"/>
  <c r="E13" i="8"/>
  <c r="D15" i="8"/>
  <c r="D13" i="8"/>
  <c r="F19" i="8"/>
  <c r="C13" i="8"/>
  <c r="C6" i="8" s="1"/>
  <c r="E6" i="8" l="1"/>
  <c r="D6" i="8"/>
  <c r="F13" i="8"/>
  <c r="G15" i="8"/>
  <c r="G13" i="8"/>
  <c r="I32" i="3"/>
  <c r="J38" i="3"/>
  <c r="K38" i="3"/>
  <c r="J39" i="3"/>
  <c r="K39" i="3"/>
  <c r="J40" i="3"/>
  <c r="K40" i="3"/>
  <c r="J45" i="3"/>
  <c r="K45" i="3"/>
  <c r="J49" i="3"/>
  <c r="J50" i="3"/>
  <c r="K50" i="3"/>
  <c r="J51" i="3"/>
  <c r="K51" i="3"/>
  <c r="J52" i="3"/>
  <c r="K52" i="3"/>
  <c r="J53" i="3"/>
  <c r="K53" i="3"/>
  <c r="J55" i="3"/>
  <c r="K55" i="3"/>
  <c r="J62" i="3"/>
  <c r="K62" i="3"/>
  <c r="J63" i="3"/>
  <c r="J64" i="3"/>
  <c r="K64" i="3"/>
  <c r="J65" i="3"/>
  <c r="J68" i="3"/>
  <c r="K68" i="3"/>
  <c r="K69" i="3"/>
  <c r="J34" i="3"/>
  <c r="J35" i="3"/>
  <c r="K36" i="3" l="1"/>
  <c r="G32" i="3"/>
  <c r="J31" i="3" l="1"/>
  <c r="J36" i="3"/>
  <c r="K33" i="3"/>
  <c r="K34" i="3"/>
  <c r="J12" i="3"/>
  <c r="J15" i="3"/>
  <c r="J18" i="3"/>
  <c r="J24" i="3"/>
  <c r="J33" i="3"/>
  <c r="K32" i="3"/>
  <c r="J32" i="3"/>
  <c r="K31" i="3"/>
  <c r="K12" i="3"/>
  <c r="K15" i="3"/>
  <c r="K18" i="3"/>
  <c r="K24" i="3"/>
  <c r="G36" i="8" l="1"/>
  <c r="G35" i="8"/>
  <c r="F35" i="8"/>
  <c r="G34" i="8"/>
  <c r="F34" i="8"/>
  <c r="G33" i="8"/>
  <c r="F33" i="8"/>
  <c r="G32" i="8"/>
  <c r="F32" i="8"/>
  <c r="G31" i="8"/>
  <c r="G30" i="8"/>
  <c r="G28" i="8"/>
  <c r="F28" i="8"/>
  <c r="G25" i="8"/>
  <c r="F25" i="8"/>
  <c r="G24" i="8"/>
  <c r="G23" i="8"/>
  <c r="F23" i="8"/>
  <c r="G20" i="8"/>
  <c r="G7" i="8"/>
  <c r="G8" i="8"/>
  <c r="G11" i="8"/>
  <c r="G16" i="8"/>
  <c r="G17" i="8"/>
  <c r="G18" i="8"/>
  <c r="G19" i="8"/>
  <c r="G6" i="8"/>
  <c r="F7" i="8"/>
  <c r="F8" i="8"/>
  <c r="F11" i="8"/>
  <c r="F15" i="8"/>
  <c r="F16" i="8"/>
  <c r="F17" i="8"/>
  <c r="F18" i="8"/>
  <c r="F20" i="8"/>
  <c r="F6" i="8"/>
  <c r="K10" i="3"/>
  <c r="K10" i="1"/>
  <c r="K13" i="1"/>
  <c r="K14" i="1"/>
  <c r="K15" i="1"/>
  <c r="K9" i="1"/>
  <c r="J10" i="1"/>
  <c r="J13" i="1"/>
  <c r="J14" i="1"/>
</calcChain>
</file>

<file path=xl/sharedStrings.xml><?xml version="1.0" encoding="utf-8"?>
<sst xmlns="http://schemas.openxmlformats.org/spreadsheetml/2006/main" count="371" uniqueCount="194">
  <si>
    <t>PRIHODI UKUPNO</t>
  </si>
  <si>
    <t>RASHODI UKUPNO</t>
  </si>
  <si>
    <t>Prihodi poslovanja</t>
  </si>
  <si>
    <t>Rashodi poslovanja</t>
  </si>
  <si>
    <t>Rashodi za zaposlene</t>
  </si>
  <si>
    <t>Rashodi za nabavu nefinancijske imovine</t>
  </si>
  <si>
    <t>BROJČANA OZNAKA I NAZIV</t>
  </si>
  <si>
    <t>UKUPNI RASHODI</t>
  </si>
  <si>
    <t>I. OPĆI DIO</t>
  </si>
  <si>
    <t>Materijalni rashodi</t>
  </si>
  <si>
    <t>INDEKS</t>
  </si>
  <si>
    <t xml:space="preserve">IZVJEŠTAJ O PRIHODIMA I RASHODIMA PREMA EKONOMSKOJ KLASIFIKACIJI </t>
  </si>
  <si>
    <t>Pomoći iz inozemstva i od subjekata unutar općeg proračuna</t>
  </si>
  <si>
    <t>Naknade troškova zaposlenima</t>
  </si>
  <si>
    <t>Službena putovanja</t>
  </si>
  <si>
    <t>31 Vlastiti prihodi</t>
  </si>
  <si>
    <t>3 Vlastiti prihodi</t>
  </si>
  <si>
    <t>11 Opći prihodi i primici</t>
  </si>
  <si>
    <t>1 Opći prihodi i primici</t>
  </si>
  <si>
    <t>UKUPNO RASHODI</t>
  </si>
  <si>
    <t xml:space="preserve">UKUPNO PRIHODI </t>
  </si>
  <si>
    <t>IZVJEŠTAJ O PRIHODIMA I RASHODIMA PREMA IZVORIMA FINANCIRANJA</t>
  </si>
  <si>
    <t>IZVJEŠTAJ O RASHODIMA PREMA FUNKCIJSKOJ KLASIFIKACIJI</t>
  </si>
  <si>
    <t>INDEKS**</t>
  </si>
  <si>
    <t>UKUPNO PRIHODI</t>
  </si>
  <si>
    <t>6 PRIHODI POSLOVANJA</t>
  </si>
  <si>
    <t>7 PRIHODI OD PRODAJE NEFINANCIJSKE IMOVINE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</si>
  <si>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</si>
  <si>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</si>
  <si>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</si>
  <si>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</si>
  <si>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RAZLIKA PRIMITAKA I IZDATAKA</t>
  </si>
  <si>
    <t>SAŽETAK  RAČUNA PRIHODA I RASHODA I  RAČUNA FINANCIRANJA</t>
  </si>
  <si>
    <t>PRENESENI VIŠAK/MANJAK IZ PRETHODNE GODINE</t>
  </si>
  <si>
    <t xml:space="preserve">RAČUN PRIHODA I RASHODA </t>
  </si>
  <si>
    <t>SAŽETAK RAČUNA FINANCIRANJA</t>
  </si>
  <si>
    <t>RAZLIKA - VIŠAK MANJAK</t>
  </si>
  <si>
    <t>SAŽETAK  RAČUNA PRIHODA I RASHODA I  RAČUNA FINANCIRANJA  može sadržavati i dodatne podatke.</t>
  </si>
  <si>
    <t>PRIJENOS VIŠKA/MANJKA U SLJEDEĆE RAZDOBLJE</t>
  </si>
  <si>
    <t>SAŽETAK RAČUNA PRIHODA I RASHODA</t>
  </si>
  <si>
    <t xml:space="preserve">* Opći i posebni dio izvještaja o izvršenju proračuna sadrži samo izvorni plan ako od donošenja proračuna nije bilo izmjena i dopuna niti izvršenih preraspodjela odnosno izvorni plan i tekući plan ako je od donošenja proračuna bilo naknadno izvršenih preraspodjela.  
Opći i posebni dio izvještaja o izvršenju proračuna sadrži rebalans ako je od donošenja proračuna bilo izmjena i dopuna, odnosno rebalans i tekući plan ako je od izmjena i dopuna proračuna bilo naknadno izvršenih preraspodjela. </t>
  </si>
  <si>
    <t xml:space="preserve">** AKO Opći i Posebni dio izvještaja ne sadrži "TEKUĆI PLAN N.", "INDEKS"("OSTVARENJE/IZVRŠENJE N."/"TEKUĆI PLAN N.") iskazuje se kao "OSTVARENJE/IZVRŠENJE N."/"IZVORNI PLAN N." ODNOSNO "REBALANS N." </t>
  </si>
  <si>
    <t>5=4/2*100</t>
  </si>
  <si>
    <t>6=4/3*100</t>
  </si>
  <si>
    <t>12 Višak/manjak prihoda- ZŽ</t>
  </si>
  <si>
    <t>19 Predfinanciranje iz ŽP</t>
  </si>
  <si>
    <t>4 Prihodi posebne namjene</t>
  </si>
  <si>
    <t>41 Prihodi posebne namjene</t>
  </si>
  <si>
    <t>42 Višak/manjak prihoda korisnici</t>
  </si>
  <si>
    <t>45 F.P. i dod.udio u por.na doh</t>
  </si>
  <si>
    <t>51 Državni proračun</t>
  </si>
  <si>
    <t>61 Tekuće pomoći donacije</t>
  </si>
  <si>
    <t>0 Javnost</t>
  </si>
  <si>
    <t>09 Obrazovanje</t>
  </si>
  <si>
    <t>091 Predškolsko i osnovno obrazovanje</t>
  </si>
  <si>
    <t>096 Dodatne usluge u obrazovanju</t>
  </si>
  <si>
    <t>Prihodi iz nadležnog proračuna</t>
  </si>
  <si>
    <t>Prihodi od od admin. I upr. Pristojbi</t>
  </si>
  <si>
    <t>Stručno usavršavanje</t>
  </si>
  <si>
    <t>Ostale naknade troš.zaposlenima</t>
  </si>
  <si>
    <t>Rashodi za materijale i energiju</t>
  </si>
  <si>
    <t>Uredski mat. I ostali mat.rashodi</t>
  </si>
  <si>
    <t>Materijal i sirovine</t>
  </si>
  <si>
    <t>Energija</t>
  </si>
  <si>
    <t>Materijal i djel. Za tek i inv.održ</t>
  </si>
  <si>
    <t>Sitni inventar</t>
  </si>
  <si>
    <t>Službena odjeća i obuća</t>
  </si>
  <si>
    <t>Rashodi za usluge</t>
  </si>
  <si>
    <t>Usluge telefona, pošte i prijevoza</t>
  </si>
  <si>
    <t>Usluge tek.i inv.održ</t>
  </si>
  <si>
    <t>Komunalne usluge</t>
  </si>
  <si>
    <t>Zakupnine i najamnine</t>
  </si>
  <si>
    <t>Zdravs.i veter.usluge</t>
  </si>
  <si>
    <t>Intelektualne usluge</t>
  </si>
  <si>
    <t>Računalne usluge</t>
  </si>
  <si>
    <t>Ostali nespomenuti rashodi poslovanja</t>
  </si>
  <si>
    <t>Premije osiguranja</t>
  </si>
  <si>
    <t>Reprezentacija</t>
  </si>
  <si>
    <t>Članarine</t>
  </si>
  <si>
    <t>Bankarske usluge i usl.pl.prometa</t>
  </si>
  <si>
    <t>Novčana naknada zbog nezapoš.osoba s invalid.</t>
  </si>
  <si>
    <t xml:space="preserve">Prijevoz zaposlenih </t>
  </si>
  <si>
    <t>Ostale usluge</t>
  </si>
  <si>
    <t>Tekuće donacije građanima</t>
  </si>
  <si>
    <t>Ostale naknade iz proračuna-prehrana</t>
  </si>
  <si>
    <t>Prihodi od prodaje proizvoda i robe te pruženih usluga i prihodi od donacija</t>
  </si>
  <si>
    <t>49 DEC- nedostajuća sredstva</t>
  </si>
  <si>
    <t>71 Prihodi od prodaje nefinancijske imovine</t>
  </si>
  <si>
    <t>OSTVARENJE/IZVRŠENJE 
2024. GODINE</t>
  </si>
  <si>
    <t>Prihodi od prodaje proizvedene dugotrajne imovine</t>
  </si>
  <si>
    <t>Naknade troškova osobama izvan radnog odnosa</t>
  </si>
  <si>
    <t>Naknade troškova službenog puta</t>
  </si>
  <si>
    <t xml:space="preserve">Rashodi i izdaci po izvorima financiranja, ekonomskoj i programskoj  klasifikaciji </t>
  </si>
  <si>
    <t>Konto</t>
  </si>
  <si>
    <t>Izvor financiranja</t>
  </si>
  <si>
    <t>Aktivnost</t>
  </si>
  <si>
    <t>Račun rashoda-naziv računa</t>
  </si>
  <si>
    <t xml:space="preserve">Ostvarenje preth. god. </t>
  </si>
  <si>
    <t>RASHODI POSLOVANJA</t>
  </si>
  <si>
    <t>Stručno usavršavanje zaposlenika</t>
  </si>
  <si>
    <t>Ostale naknade troškova zaposlenima</t>
  </si>
  <si>
    <t>Uredski materijal</t>
  </si>
  <si>
    <t>Materijali i dijelovi za tekuć.i inves.održ.</t>
  </si>
  <si>
    <t>Sitni inventar i auto gume</t>
  </si>
  <si>
    <t>0.00</t>
  </si>
  <si>
    <t>100.00</t>
  </si>
  <si>
    <t>Usluge telefona ,pošte i prijevoza</t>
  </si>
  <si>
    <t>Usluge tekuć.i investic.održavanja</t>
  </si>
  <si>
    <t>Usluge promidžbe i informiranja</t>
  </si>
  <si>
    <t xml:space="preserve">Zdravstvene usluge </t>
  </si>
  <si>
    <t>Uredska oprema i namještaj</t>
  </si>
  <si>
    <t>Rashodi za materijal i energiju</t>
  </si>
  <si>
    <t>Postrojenja i oprema</t>
  </si>
  <si>
    <t>Plaće za zaposlene</t>
  </si>
  <si>
    <t>Plaće za redovan rad</t>
  </si>
  <si>
    <t>Ostali rashodi za zaposlene</t>
  </si>
  <si>
    <t>Doprinosi za zdravstveno osiguranje</t>
  </si>
  <si>
    <t>Doprinosi za obavezno zdravstveno osiguranje</t>
  </si>
  <si>
    <t>Naknade za prijevoz na posao i s posla</t>
  </si>
  <si>
    <t>Novčana nak.posl.zbog.nezapoš. osoba s invalid.</t>
  </si>
  <si>
    <t>Plaće</t>
  </si>
  <si>
    <t>Namirnice</t>
  </si>
  <si>
    <t>Ostali financijski rashodi</t>
  </si>
  <si>
    <t>Bankarske usluge i usluge platnog prometa</t>
  </si>
  <si>
    <t>Knjige, umjetnička djela i ostale izložbene vrijednosti</t>
  </si>
  <si>
    <t xml:space="preserve">                                Rashodi za nabavu proizvedene dugotrajne imovine</t>
  </si>
  <si>
    <t>Doprinosi za obvezno zdravstveno osiguranje</t>
  </si>
  <si>
    <t>Doprinosi na plaće</t>
  </si>
  <si>
    <t xml:space="preserve">Naknade troškova zaposlenima </t>
  </si>
  <si>
    <t>Usluge telefona, interneta, pošte i prijevoza</t>
  </si>
  <si>
    <t>Usluge tekućeg i investicijskog održavanja</t>
  </si>
  <si>
    <t>Uređaji, strojevi i oprema za ostale namjene</t>
  </si>
  <si>
    <t>Knjige</t>
  </si>
  <si>
    <t>Rashodi za nabavu proizvedene dugotrajne imovine</t>
  </si>
  <si>
    <t>Rashodi za donacije, kazne, naknade šteta i kapitalne pomoći</t>
  </si>
  <si>
    <t>Tekuće donacije</t>
  </si>
  <si>
    <t>Tekuće donacije u naravi</t>
  </si>
  <si>
    <t>Program 4306    Nacionalni EU projekti</t>
  </si>
  <si>
    <t>Ostali nenavedeni rashodi za zaposlene</t>
  </si>
  <si>
    <t>Naknade za prijevoz, za rad na terenu i odvojeni život</t>
  </si>
  <si>
    <t>K202-02               Nabava proizvedene dugotrajne imovine</t>
  </si>
  <si>
    <t>Rashodi za nabavu proizvedne dugotrajne imovine</t>
  </si>
  <si>
    <t>T2202-03             Hitne intervencije u osnovnim školama</t>
  </si>
  <si>
    <t>Rashodi za nabavu neifnancijske imovine</t>
  </si>
  <si>
    <t>A2202-04             Administracija i upravljanje</t>
  </si>
  <si>
    <t>A2203-01             Javne potrebe u prosvjeti - korisnici</t>
  </si>
  <si>
    <t>A2203-04             Podizanje kvalitete i standarda u školstvu</t>
  </si>
  <si>
    <t>Program 2202      Osnovno školstvo - standard</t>
  </si>
  <si>
    <t>A2203-14             Natjecanja i smotre u OŠ</t>
  </si>
  <si>
    <t>A2203-27             Udžbenici</t>
  </si>
  <si>
    <t>A2203-33             Prehrana za učenike</t>
  </si>
  <si>
    <t>A2203-34             Zalihe menstrualnih higijenskih potrepština</t>
  </si>
  <si>
    <t xml:space="preserve">T4306-03             Inkluzija - korak bliže društvu bez prepreka </t>
  </si>
  <si>
    <t>Financijski rashodi</t>
  </si>
  <si>
    <t>A2203-28             Centar izvrsnosti OŠ</t>
  </si>
  <si>
    <t xml:space="preserve">Program   2203   Osnovno školstvo - iznad standarda                                                           </t>
  </si>
  <si>
    <t>Indeks                 5= 4/3*100</t>
  </si>
  <si>
    <t>Indeks             6=4/2*100</t>
  </si>
  <si>
    <t>TEKUĆI PLAN 2025.GODINE</t>
  </si>
  <si>
    <t>OSTVARENJE/IZVRŠENJE 
2025. GODINE</t>
  </si>
  <si>
    <t xml:space="preserve">OSTVARENJE/IZVRŠENJE 
2024. GODINE. </t>
  </si>
  <si>
    <t>Pristojbe i naknade</t>
  </si>
  <si>
    <t>0,00,</t>
  </si>
  <si>
    <t>Intelektualne usluge UO</t>
  </si>
  <si>
    <t>T2203-03              Kapitalna ulaganja u osnovnim školama</t>
  </si>
  <si>
    <t>Rashodi za dodatna ulaganja na nefinancijskoj imovini</t>
  </si>
  <si>
    <t>Dodatna ulaganja na građevinskim objektima</t>
  </si>
  <si>
    <t>A2203-07             Rad sa darovitim i visoko motiviranim učenicima OŠ</t>
  </si>
  <si>
    <t>Materijal i dijelovi za tek. Invest. Održav.</t>
  </si>
  <si>
    <t xml:space="preserve">Intelektualne usluge </t>
  </si>
  <si>
    <t>Ostali nespomenute usluge</t>
  </si>
  <si>
    <t>Kapitalna ulaganja OŠ</t>
  </si>
  <si>
    <t>9 PRENESENI VIŠAK/MANJAK IZ PRETHODNE GODINE</t>
  </si>
  <si>
    <t xml:space="preserve"> IZVJEŠTAJ O IZVRŠENJU FINANCIJSKOG PLANA ZA OSNOVNU ŠKOLU JURJA DALMATINCA PAG ZA RAZDOBLJE 01.01.2025 - 31.12.2025. GODINE</t>
  </si>
  <si>
    <t>Izvršenje za  2025.</t>
  </si>
  <si>
    <t xml:space="preserve"> Plan 2026.</t>
  </si>
  <si>
    <t xml:space="preserve">Izvršenje za   2026.             </t>
  </si>
  <si>
    <t xml:space="preserve">OSTVARENJE/IZVRŠENJE 
2025. GODINE </t>
  </si>
  <si>
    <t>TEKUĆI PLAN 2026.GODINE</t>
  </si>
  <si>
    <t>OSTVARENJE/IZVRŠENJE 
2026. GODINE</t>
  </si>
  <si>
    <t>Tek. Pomoći prorač.kor.iz prorač.koji im nije nadležan</t>
  </si>
  <si>
    <t>Kap.pomoći prorač..kor.iz prorač.koji im nije nadležan</t>
  </si>
  <si>
    <t>Prihodi po posebnim propisima</t>
  </si>
  <si>
    <t>Ostali nespomenuti prihodi</t>
  </si>
  <si>
    <t>Prihodi od prodaje proiz. I robe te pruženih usluga</t>
  </si>
  <si>
    <t>Prihodi od pruženih usluga</t>
  </si>
  <si>
    <t xml:space="preserve">Donacije od prav. I fiz. Ososba izvan općeg prorač. Te povrat donacija i kap.pom. Po protest.jam. </t>
  </si>
  <si>
    <t>Kapitalne donacije</t>
  </si>
  <si>
    <t>Prihodi od nadležnog proračuna za financiranje redovne djelatnosti prorač. Korisnika</t>
  </si>
  <si>
    <t>Prihodi iz nadležnog proračuna za financ. Rashoda poslovanja</t>
  </si>
  <si>
    <t>50 Pomoć iz državnog proračuna</t>
  </si>
  <si>
    <t>52 Ostale pomoći</t>
  </si>
  <si>
    <t>56 Fondovi EU</t>
  </si>
  <si>
    <t xml:space="preserve">  61 Tekuće  donacije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</si>
</sst>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indexed="8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theme="1"/>
      <name val="Arial"/>
      <family val="2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0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223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1" fillId="2" borderId="3" xfId="0" applyFont="1" applyFill="1" applyBorder="1" applyAlignment="1">
      <alignment horizontal="left" vertical="center" wrapText="1"/>
    </xf>
    <xf numFmtId="0" fontId="9" fillId="2" borderId="3" xfId="0" quotePrefix="1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 wrapText="1"/>
    </xf>
    <xf numFmtId="0" fontId="7" fillId="0" borderId="0" xfId="0" quotePrefix="1" applyFont="1" applyAlignment="1">
      <alignment horizontal="left" wrapText="1"/>
    </xf>
    <xf numFmtId="3" fontId="6" fillId="0" borderId="3" xfId="0" applyNumberFormat="1" applyFont="1" applyBorder="1" applyAlignment="1">
      <alignment horizontal="right"/>
    </xf>
    <xf numFmtId="3" fontId="6" fillId="3" borderId="3" xfId="0" applyNumberFormat="1" applyFont="1" applyFill="1" applyBorder="1" applyAlignment="1">
      <alignment horizontal="right"/>
    </xf>
    <xf numFmtId="0" fontId="11" fillId="2" borderId="3" xfId="0" quotePrefix="1" applyFont="1" applyFill="1" applyBorder="1" applyAlignment="1">
      <alignment horizontal="left" vertical="center"/>
    </xf>
    <xf numFmtId="0" fontId="15" fillId="2" borderId="3" xfId="0" applyFont="1" applyFill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 wrapText="1"/>
    </xf>
    <xf numFmtId="0" fontId="16" fillId="0" borderId="0" xfId="0" applyFont="1"/>
    <xf numFmtId="0" fontId="0" fillId="0" borderId="3" xfId="0" applyBorder="1"/>
    <xf numFmtId="0" fontId="9" fillId="2" borderId="3" xfId="0" quotePrefix="1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 wrapText="1" indent="1"/>
    </xf>
    <xf numFmtId="0" fontId="10" fillId="2" borderId="3" xfId="0" applyFont="1" applyFill="1" applyBorder="1" applyAlignment="1">
      <alignment horizontal="left" vertical="center" indent="1"/>
    </xf>
    <xf numFmtId="0" fontId="10" fillId="2" borderId="3" xfId="0" quotePrefix="1" applyFont="1" applyFill="1" applyBorder="1" applyAlignment="1">
      <alignment horizontal="left" vertical="center" wrapText="1" indent="1"/>
    </xf>
    <xf numFmtId="0" fontId="0" fillId="2" borderId="0" xfId="0" applyFill="1"/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wrapText="1"/>
    </xf>
    <xf numFmtId="0" fontId="1" fillId="2" borderId="5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center" vertical="center" wrapText="1"/>
    </xf>
    <xf numFmtId="0" fontId="3" fillId="2" borderId="0" xfId="0" applyFont="1" applyFill="1"/>
    <xf numFmtId="0" fontId="7" fillId="2" borderId="0" xfId="0" quotePrefix="1" applyFont="1" applyFill="1" applyAlignment="1">
      <alignment horizontal="left" wrapText="1"/>
    </xf>
    <xf numFmtId="0" fontId="8" fillId="2" borderId="0" xfId="0" applyFont="1" applyFill="1" applyAlignment="1">
      <alignment wrapText="1"/>
    </xf>
    <xf numFmtId="3" fontId="5" fillId="2" borderId="0" xfId="0" applyNumberFormat="1" applyFont="1" applyFill="1" applyAlignment="1">
      <alignment horizontal="right"/>
    </xf>
    <xf numFmtId="4" fontId="1" fillId="0" borderId="3" xfId="0" applyNumberFormat="1" applyFont="1" applyBorder="1"/>
    <xf numFmtId="2" fontId="0" fillId="0" borderId="3" xfId="0" applyNumberFormat="1" applyBorder="1"/>
    <xf numFmtId="4" fontId="19" fillId="0" borderId="3" xfId="0" applyNumberFormat="1" applyFont="1" applyBorder="1" applyAlignment="1" applyProtection="1">
      <alignment horizontal="right" vertical="center" shrinkToFit="1"/>
      <protection locked="0"/>
    </xf>
    <xf numFmtId="4" fontId="6" fillId="0" borderId="3" xfId="0" applyNumberFormat="1" applyFont="1" applyBorder="1" applyAlignment="1">
      <alignment horizontal="right"/>
    </xf>
    <xf numFmtId="4" fontId="3" fillId="2" borderId="3" xfId="0" applyNumberFormat="1" applyFont="1" applyFill="1" applyBorder="1" applyAlignment="1">
      <alignment horizontal="right"/>
    </xf>
    <xf numFmtId="4" fontId="6" fillId="2" borderId="3" xfId="0" applyNumberFormat="1" applyFont="1" applyFill="1" applyBorder="1" applyAlignment="1">
      <alignment horizontal="right"/>
    </xf>
    <xf numFmtId="4" fontId="0" fillId="0" borderId="0" xfId="0" applyNumberFormat="1"/>
    <xf numFmtId="4" fontId="0" fillId="0" borderId="3" xfId="0" applyNumberFormat="1" applyBorder="1"/>
    <xf numFmtId="4" fontId="6" fillId="3" borderId="3" xfId="0" applyNumberFormat="1" applyFont="1" applyFill="1" applyBorder="1" applyAlignment="1">
      <alignment horizontal="right"/>
    </xf>
    <xf numFmtId="4" fontId="6" fillId="3" borderId="3" xfId="0" applyNumberFormat="1" applyFont="1" applyFill="1" applyBorder="1" applyAlignment="1">
      <alignment horizontal="right" wrapText="1"/>
    </xf>
    <xf numFmtId="4" fontId="3" fillId="2" borderId="3" xfId="0" applyNumberFormat="1" applyFont="1" applyFill="1" applyBorder="1" applyAlignment="1">
      <alignment horizontal="right" wrapText="1"/>
    </xf>
    <xf numFmtId="0" fontId="11" fillId="4" borderId="3" xfId="0" quotePrefix="1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6" fillId="4" borderId="3" xfId="0" quotePrefix="1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0" fillId="4" borderId="3" xfId="0" applyFill="1" applyBorder="1"/>
    <xf numFmtId="0" fontId="11" fillId="5" borderId="3" xfId="0" applyFont="1" applyFill="1" applyBorder="1" applyAlignment="1">
      <alignment horizontal="left" vertical="center" wrapText="1"/>
    </xf>
    <xf numFmtId="4" fontId="6" fillId="5" borderId="3" xfId="0" applyNumberFormat="1" applyFont="1" applyFill="1" applyBorder="1" applyAlignment="1">
      <alignment horizontal="right"/>
    </xf>
    <xf numFmtId="0" fontId="11" fillId="6" borderId="3" xfId="0" applyFont="1" applyFill="1" applyBorder="1" applyAlignment="1">
      <alignment horizontal="left" vertical="center" wrapText="1"/>
    </xf>
    <xf numFmtId="4" fontId="6" fillId="6" borderId="3" xfId="0" applyNumberFormat="1" applyFont="1" applyFill="1" applyBorder="1" applyAlignment="1">
      <alignment horizontal="right"/>
    </xf>
    <xf numFmtId="0" fontId="9" fillId="6" borderId="3" xfId="0" quotePrefix="1" applyFont="1" applyFill="1" applyBorder="1" applyAlignment="1">
      <alignment horizontal="left" vertical="center"/>
    </xf>
    <xf numFmtId="0" fontId="10" fillId="6" borderId="3" xfId="0" quotePrefix="1" applyFont="1" applyFill="1" applyBorder="1" applyAlignment="1">
      <alignment horizontal="left" vertical="center"/>
    </xf>
    <xf numFmtId="0" fontId="11" fillId="6" borderId="3" xfId="0" quotePrefix="1" applyFont="1" applyFill="1" applyBorder="1" applyAlignment="1">
      <alignment horizontal="left" vertical="center"/>
    </xf>
    <xf numFmtId="4" fontId="1" fillId="6" borderId="3" xfId="0" applyNumberFormat="1" applyFont="1" applyFill="1" applyBorder="1"/>
    <xf numFmtId="0" fontId="11" fillId="6" borderId="3" xfId="0" applyFont="1" applyFill="1" applyBorder="1" applyAlignment="1">
      <alignment horizontal="left" vertical="center"/>
    </xf>
    <xf numFmtId="0" fontId="11" fillId="6" borderId="3" xfId="0" applyFont="1" applyFill="1" applyBorder="1" applyAlignment="1">
      <alignment vertical="center" wrapText="1"/>
    </xf>
    <xf numFmtId="4" fontId="6" fillId="5" borderId="3" xfId="0" applyNumberFormat="1" applyFont="1" applyFill="1" applyBorder="1" applyAlignment="1">
      <alignment horizontal="right" wrapText="1"/>
    </xf>
    <xf numFmtId="4" fontId="1" fillId="5" borderId="3" xfId="0" applyNumberFormat="1" applyFont="1" applyFill="1" applyBorder="1"/>
    <xf numFmtId="2" fontId="0" fillId="5" borderId="3" xfId="0" applyNumberFormat="1" applyFill="1" applyBorder="1"/>
    <xf numFmtId="0" fontId="11" fillId="7" borderId="3" xfId="0" applyFont="1" applyFill="1" applyBorder="1" applyAlignment="1">
      <alignment horizontal="left" vertical="center" wrapText="1"/>
    </xf>
    <xf numFmtId="4" fontId="6" fillId="7" borderId="3" xfId="0" applyNumberFormat="1" applyFont="1" applyFill="1" applyBorder="1" applyAlignment="1">
      <alignment horizontal="right"/>
    </xf>
    <xf numFmtId="4" fontId="1" fillId="7" borderId="3" xfId="0" applyNumberFormat="1" applyFont="1" applyFill="1" applyBorder="1"/>
    <xf numFmtId="2" fontId="0" fillId="7" borderId="3" xfId="0" applyNumberFormat="1" applyFill="1" applyBorder="1"/>
    <xf numFmtId="4" fontId="6" fillId="7" borderId="3" xfId="0" applyNumberFormat="1" applyFont="1" applyFill="1" applyBorder="1" applyAlignment="1">
      <alignment horizontal="right" wrapText="1"/>
    </xf>
    <xf numFmtId="0" fontId="11" fillId="7" borderId="3" xfId="0" applyFont="1" applyFill="1" applyBorder="1" applyAlignment="1">
      <alignment horizontal="left" vertical="center" wrapText="1" indent="1"/>
    </xf>
    <xf numFmtId="4" fontId="6" fillId="7" borderId="6" xfId="0" applyNumberFormat="1" applyFont="1" applyFill="1" applyBorder="1" applyAlignment="1">
      <alignment horizontal="right" wrapText="1"/>
    </xf>
    <xf numFmtId="4" fontId="1" fillId="7" borderId="6" xfId="0" applyNumberFormat="1" applyFont="1" applyFill="1" applyBorder="1"/>
    <xf numFmtId="0" fontId="0" fillId="7" borderId="3" xfId="0" applyFill="1" applyBorder="1"/>
    <xf numFmtId="4" fontId="20" fillId="0" borderId="3" xfId="0" applyNumberFormat="1" applyFont="1" applyBorder="1" applyAlignment="1" applyProtection="1">
      <alignment horizontal="right" vertical="center" shrinkToFit="1"/>
      <protection locked="0"/>
    </xf>
    <xf numFmtId="4" fontId="0" fillId="5" borderId="3" xfId="0" applyNumberFormat="1" applyFill="1" applyBorder="1"/>
    <xf numFmtId="4" fontId="0" fillId="7" borderId="3" xfId="0" applyNumberFormat="1" applyFill="1" applyBorder="1"/>
    <xf numFmtId="0" fontId="11" fillId="8" borderId="3" xfId="0" applyFont="1" applyFill="1" applyBorder="1" applyAlignment="1">
      <alignment horizontal="left" vertical="center" wrapText="1"/>
    </xf>
    <xf numFmtId="4" fontId="21" fillId="8" borderId="3" xfId="0" applyNumberFormat="1" applyFont="1" applyFill="1" applyBorder="1" applyAlignment="1">
      <alignment horizontal="right" vertical="center" shrinkToFit="1"/>
    </xf>
    <xf numFmtId="4" fontId="0" fillId="8" borderId="3" xfId="0" applyNumberFormat="1" applyFill="1" applyBorder="1"/>
    <xf numFmtId="2" fontId="0" fillId="8" borderId="3" xfId="0" applyNumberFormat="1" applyFill="1" applyBorder="1"/>
    <xf numFmtId="0" fontId="0" fillId="2" borderId="2" xfId="0" applyFill="1" applyBorder="1"/>
    <xf numFmtId="0" fontId="0" fillId="0" borderId="2" xfId="0" applyBorder="1"/>
    <xf numFmtId="0" fontId="1" fillId="0" borderId="3" xfId="0" applyFont="1" applyBorder="1" applyAlignment="1">
      <alignment horizontal="left" vertical="top"/>
    </xf>
    <xf numFmtId="0" fontId="1" fillId="0" borderId="3" xfId="0" applyFont="1" applyBorder="1" applyAlignment="1">
      <alignment horizontal="left"/>
    </xf>
    <xf numFmtId="0" fontId="1" fillId="9" borderId="3" xfId="0" applyFont="1" applyFill="1" applyBorder="1" applyAlignment="1">
      <alignment vertical="center"/>
    </xf>
    <xf numFmtId="0" fontId="0" fillId="9" borderId="3" xfId="0" applyFill="1" applyBorder="1" applyAlignment="1">
      <alignment vertical="center"/>
    </xf>
    <xf numFmtId="0" fontId="0" fillId="9" borderId="3" xfId="0" applyFill="1" applyBorder="1"/>
    <xf numFmtId="0" fontId="0" fillId="0" borderId="5" xfId="0" applyBorder="1"/>
    <xf numFmtId="0" fontId="1" fillId="9" borderId="2" xfId="0" applyFont="1" applyFill="1" applyBorder="1"/>
    <xf numFmtId="0" fontId="0" fillId="9" borderId="2" xfId="0" applyFill="1" applyBorder="1"/>
    <xf numFmtId="0" fontId="0" fillId="2" borderId="1" xfId="0" applyFill="1" applyBorder="1"/>
    <xf numFmtId="0" fontId="0" fillId="2" borderId="4" xfId="0" applyFill="1" applyBorder="1"/>
    <xf numFmtId="4" fontId="0" fillId="0" borderId="2" xfId="0" applyNumberFormat="1" applyBorder="1" applyAlignment="1">
      <alignment horizontal="left"/>
    </xf>
    <xf numFmtId="4" fontId="0" fillId="0" borderId="2" xfId="0" applyNumberFormat="1" applyBorder="1" applyAlignment="1">
      <alignment horizontal="left" vertical="top"/>
    </xf>
    <xf numFmtId="4" fontId="0" fillId="9" borderId="2" xfId="0" applyNumberFormat="1" applyFill="1" applyBorder="1" applyAlignment="1">
      <alignment horizontal="left"/>
    </xf>
    <xf numFmtId="0" fontId="0" fillId="0" borderId="3" xfId="0" applyBorder="1" applyAlignment="1">
      <alignment horizontal="right"/>
    </xf>
    <xf numFmtId="0" fontId="0" fillId="9" borderId="3" xfId="0" applyFill="1" applyBorder="1" applyAlignment="1">
      <alignment horizontal="right"/>
    </xf>
    <xf numFmtId="0" fontId="0" fillId="2" borderId="3" xfId="0" applyFill="1" applyBorder="1" applyAlignment="1">
      <alignment horizontal="right"/>
    </xf>
    <xf numFmtId="0" fontId="0" fillId="2" borderId="3" xfId="0" applyFill="1" applyBorder="1"/>
    <xf numFmtId="0" fontId="1" fillId="2" borderId="2" xfId="0" applyFont="1" applyFill="1" applyBorder="1"/>
    <xf numFmtId="4" fontId="0" fillId="2" borderId="2" xfId="0" applyNumberFormat="1" applyFill="1" applyBorder="1" applyAlignment="1">
      <alignment horizontal="left"/>
    </xf>
    <xf numFmtId="0" fontId="1" fillId="10" borderId="7" xfId="0" applyFont="1" applyFill="1" applyBorder="1"/>
    <xf numFmtId="0" fontId="0" fillId="10" borderId="3" xfId="0" applyFill="1" applyBorder="1"/>
    <xf numFmtId="0" fontId="0" fillId="10" borderId="1" xfId="0" applyFill="1" applyBorder="1"/>
    <xf numFmtId="0" fontId="1" fillId="10" borderId="7" xfId="0" applyFont="1" applyFill="1" applyBorder="1" applyAlignment="1">
      <alignment wrapText="1"/>
    </xf>
    <xf numFmtId="0" fontId="1" fillId="10" borderId="8" xfId="0" applyFont="1" applyFill="1" applyBorder="1"/>
    <xf numFmtId="0" fontId="1" fillId="10" borderId="5" xfId="0" applyFont="1" applyFill="1" applyBorder="1"/>
    <xf numFmtId="0" fontId="0" fillId="10" borderId="5" xfId="0" applyFill="1" applyBorder="1"/>
    <xf numFmtId="0" fontId="1" fillId="4" borderId="1" xfId="0" applyFont="1" applyFill="1" applyBorder="1" applyAlignment="1">
      <alignment vertical="center"/>
    </xf>
    <xf numFmtId="0" fontId="0" fillId="4" borderId="2" xfId="0" applyFill="1" applyBorder="1" applyAlignment="1">
      <alignment vertical="center"/>
    </xf>
    <xf numFmtId="0" fontId="0" fillId="4" borderId="4" xfId="0" applyFill="1" applyBorder="1"/>
    <xf numFmtId="0" fontId="0" fillId="10" borderId="2" xfId="0" applyFill="1" applyBorder="1" applyAlignment="1">
      <alignment horizontal="center"/>
    </xf>
    <xf numFmtId="0" fontId="0" fillId="10" borderId="2" xfId="0" applyFill="1" applyBorder="1"/>
    <xf numFmtId="0" fontId="0" fillId="10" borderId="2" xfId="0" applyFill="1" applyBorder="1" applyAlignment="1">
      <alignment horizontal="center" vertical="center"/>
    </xf>
    <xf numFmtId="0" fontId="0" fillId="10" borderId="4" xfId="0" applyFill="1" applyBorder="1" applyAlignment="1">
      <alignment horizontal="center"/>
    </xf>
    <xf numFmtId="0" fontId="1" fillId="0" borderId="5" xfId="0" applyFont="1" applyBorder="1"/>
    <xf numFmtId="0" fontId="1" fillId="0" borderId="2" xfId="0" applyFont="1" applyBorder="1"/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/>
    <xf numFmtId="0" fontId="1" fillId="0" borderId="3" xfId="0" applyFont="1" applyBorder="1"/>
    <xf numFmtId="0" fontId="1" fillId="2" borderId="2" xfId="0" applyFont="1" applyFill="1" applyBorder="1" applyAlignment="1">
      <alignment vertical="center"/>
    </xf>
    <xf numFmtId="4" fontId="1" fillId="2" borderId="2" xfId="0" applyNumberFormat="1" applyFont="1" applyFill="1" applyBorder="1" applyAlignment="1">
      <alignment horizontal="left"/>
    </xf>
    <xf numFmtId="0" fontId="1" fillId="9" borderId="3" xfId="0" applyFont="1" applyFill="1" applyBorder="1"/>
    <xf numFmtId="4" fontId="1" fillId="9" borderId="2" xfId="0" applyNumberFormat="1" applyFont="1" applyFill="1" applyBorder="1" applyAlignment="1">
      <alignment horizontal="left"/>
    </xf>
    <xf numFmtId="0" fontId="1" fillId="4" borderId="2" xfId="0" applyFont="1" applyFill="1" applyBorder="1" applyAlignment="1">
      <alignment vertical="center"/>
    </xf>
    <xf numFmtId="0" fontId="0" fillId="4" borderId="2" xfId="0" applyFill="1" applyBorder="1"/>
    <xf numFmtId="4" fontId="0" fillId="4" borderId="2" xfId="0" applyNumberFormat="1" applyFill="1" applyBorder="1" applyAlignment="1">
      <alignment horizontal="left"/>
    </xf>
    <xf numFmtId="0" fontId="1" fillId="2" borderId="3" xfId="0" applyFont="1" applyFill="1" applyBorder="1" applyAlignment="1">
      <alignment vertical="center"/>
    </xf>
    <xf numFmtId="4" fontId="1" fillId="0" borderId="5" xfId="0" applyNumberFormat="1" applyFont="1" applyBorder="1" applyAlignment="1">
      <alignment horizontal="left"/>
    </xf>
    <xf numFmtId="4" fontId="1" fillId="0" borderId="2" xfId="0" applyNumberFormat="1" applyFont="1" applyBorder="1" applyAlignment="1">
      <alignment horizontal="left"/>
    </xf>
    <xf numFmtId="4" fontId="1" fillId="0" borderId="0" xfId="0" applyNumberFormat="1" applyFont="1" applyAlignment="1">
      <alignment horizontal="left"/>
    </xf>
    <xf numFmtId="0" fontId="0" fillId="0" borderId="1" xfId="0" applyBorder="1"/>
    <xf numFmtId="0" fontId="1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1" fillId="0" borderId="3" xfId="0" applyFont="1" applyBorder="1" applyAlignment="1">
      <alignment vertical="center"/>
    </xf>
    <xf numFmtId="4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left" vertical="center"/>
    </xf>
    <xf numFmtId="2" fontId="1" fillId="4" borderId="2" xfId="0" applyNumberFormat="1" applyFont="1" applyFill="1" applyBorder="1" applyAlignment="1">
      <alignment horizontal="left" vertical="center"/>
    </xf>
    <xf numFmtId="4" fontId="0" fillId="0" borderId="4" xfId="0" applyNumberFormat="1" applyBorder="1" applyAlignment="1">
      <alignment horizontal="left"/>
    </xf>
    <xf numFmtId="4" fontId="0" fillId="0" borderId="9" xfId="0" applyNumberFormat="1" applyBorder="1" applyAlignment="1">
      <alignment horizontal="left"/>
    </xf>
    <xf numFmtId="4" fontId="0" fillId="9" borderId="9" xfId="0" applyNumberFormat="1" applyFill="1" applyBorder="1" applyAlignment="1">
      <alignment horizontal="left"/>
    </xf>
    <xf numFmtId="4" fontId="1" fillId="4" borderId="9" xfId="0" applyNumberFormat="1" applyFont="1" applyFill="1" applyBorder="1" applyAlignment="1">
      <alignment horizontal="left"/>
    </xf>
    <xf numFmtId="4" fontId="0" fillId="4" borderId="9" xfId="0" applyNumberFormat="1" applyFill="1" applyBorder="1" applyAlignment="1">
      <alignment horizontal="left"/>
    </xf>
    <xf numFmtId="0" fontId="1" fillId="10" borderId="5" xfId="0" applyFont="1" applyFill="1" applyBorder="1" applyAlignment="1">
      <alignment horizontal="center" wrapText="1"/>
    </xf>
    <xf numFmtId="0" fontId="1" fillId="10" borderId="9" xfId="0" applyFont="1" applyFill="1" applyBorder="1" applyAlignment="1">
      <alignment horizont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3" xfId="0" quotePrefix="1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4" fontId="19" fillId="8" borderId="3" xfId="0" applyNumberFormat="1" applyFont="1" applyFill="1" applyBorder="1" applyAlignment="1" applyProtection="1">
      <alignment horizontal="right" vertical="center" shrinkToFit="1"/>
      <protection locked="0"/>
    </xf>
    <xf numFmtId="4" fontId="3" fillId="5" borderId="3" xfId="0" applyNumberFormat="1" applyFont="1" applyFill="1" applyBorder="1" applyAlignment="1">
      <alignment horizontal="right"/>
    </xf>
    <xf numFmtId="0" fontId="0" fillId="5" borderId="3" xfId="0" applyFill="1" applyBorder="1"/>
    <xf numFmtId="4" fontId="3" fillId="6" borderId="3" xfId="0" applyNumberFormat="1" applyFont="1" applyFill="1" applyBorder="1" applyAlignment="1">
      <alignment horizontal="right"/>
    </xf>
    <xf numFmtId="4" fontId="0" fillId="6" borderId="3" xfId="0" applyNumberFormat="1" applyFill="1" applyBorder="1"/>
    <xf numFmtId="0" fontId="23" fillId="0" borderId="3" xfId="1" applyFont="1" applyBorder="1" applyAlignment="1">
      <alignment horizontal="left" vertical="center" wrapText="1"/>
    </xf>
    <xf numFmtId="0" fontId="24" fillId="0" borderId="3" xfId="1" applyFont="1" applyBorder="1" applyAlignment="1">
      <alignment horizontal="left" vertical="center" wrapText="1"/>
    </xf>
    <xf numFmtId="0" fontId="25" fillId="0" borderId="3" xfId="2" applyFont="1" applyBorder="1" applyAlignment="1">
      <alignment horizontal="left" vertical="center" wrapText="1"/>
    </xf>
    <xf numFmtId="0" fontId="25" fillId="0" borderId="2" xfId="2" applyFont="1" applyBorder="1" applyAlignment="1">
      <alignment horizontal="left" vertical="center" wrapText="1"/>
    </xf>
    <xf numFmtId="0" fontId="0" fillId="0" borderId="3" xfId="0" applyFont="1" applyBorder="1" applyAlignment="1">
      <alignment horizontal="right"/>
    </xf>
    <xf numFmtId="0" fontId="26" fillId="0" borderId="2" xfId="2" applyFont="1" applyBorder="1" applyAlignment="1">
      <alignment horizontal="left" vertical="center" wrapText="1"/>
    </xf>
    <xf numFmtId="0" fontId="0" fillId="0" borderId="2" xfId="0" applyFont="1" applyBorder="1"/>
    <xf numFmtId="4" fontId="0" fillId="0" borderId="2" xfId="0" applyNumberFormat="1" applyFont="1" applyBorder="1" applyAlignment="1">
      <alignment horizontal="left"/>
    </xf>
    <xf numFmtId="0" fontId="0" fillId="2" borderId="3" xfId="0" applyFont="1" applyFill="1" applyBorder="1" applyAlignment="1">
      <alignment horizontal="right"/>
    </xf>
    <xf numFmtId="4" fontId="0" fillId="2" borderId="2" xfId="0" applyNumberFormat="1" applyFont="1" applyFill="1" applyBorder="1" applyAlignment="1">
      <alignment horizontal="left"/>
    </xf>
    <xf numFmtId="3" fontId="6" fillId="3" borderId="3" xfId="0" applyNumberFormat="1" applyFont="1" applyFill="1" applyBorder="1" applyAlignment="1">
      <alignment horizontal="right"/>
    </xf>
    <xf numFmtId="4" fontId="6" fillId="0" borderId="3" xfId="0" applyNumberFormat="1" applyFont="1" applyBorder="1" applyAlignment="1">
      <alignment horizontal="right"/>
    </xf>
    <xf numFmtId="0" fontId="11" fillId="0" borderId="1" xfId="0" quotePrefix="1" applyFont="1" applyBorder="1" applyAlignment="1">
      <alignment horizontal="left" vertical="center"/>
    </xf>
    <xf numFmtId="0" fontId="11" fillId="0" borderId="2" xfId="0" quotePrefix="1" applyFont="1" applyBorder="1" applyAlignment="1">
      <alignment horizontal="left" vertical="center"/>
    </xf>
    <xf numFmtId="0" fontId="11" fillId="0" borderId="4" xfId="0" quotePrefix="1" applyFont="1" applyBorder="1" applyAlignment="1">
      <alignment horizontal="left" vertical="center"/>
    </xf>
    <xf numFmtId="0" fontId="5" fillId="2" borderId="0" xfId="0" applyFont="1" applyFill="1" applyAlignment="1">
      <alignment horizontal="center" vertical="center" wrapText="1"/>
    </xf>
    <xf numFmtId="0" fontId="18" fillId="2" borderId="5" xfId="0" applyFont="1" applyFill="1" applyBorder="1" applyAlignment="1">
      <alignment horizontal="left" wrapText="1"/>
    </xf>
    <xf numFmtId="0" fontId="6" fillId="4" borderId="3" xfId="0" quotePrefix="1" applyFont="1" applyFill="1" applyBorder="1" applyAlignment="1">
      <alignment horizontal="center" wrapText="1"/>
    </xf>
    <xf numFmtId="0" fontId="15" fillId="0" borderId="3" xfId="0" quotePrefix="1" applyFont="1" applyBorder="1" applyAlignment="1">
      <alignment horizontal="center" wrapText="1"/>
    </xf>
    <xf numFmtId="0" fontId="11" fillId="0" borderId="3" xfId="0" applyFont="1" applyBorder="1" applyAlignment="1">
      <alignment horizontal="left" vertical="center" wrapText="1"/>
    </xf>
    <xf numFmtId="0" fontId="15" fillId="0" borderId="1" xfId="0" quotePrefix="1" applyFont="1" applyBorder="1" applyAlignment="1">
      <alignment horizontal="center" wrapText="1"/>
    </xf>
    <xf numFmtId="0" fontId="15" fillId="0" borderId="2" xfId="0" quotePrefix="1" applyFont="1" applyBorder="1" applyAlignment="1">
      <alignment horizontal="center" wrapText="1"/>
    </xf>
    <xf numFmtId="0" fontId="15" fillId="0" borderId="4" xfId="0" quotePrefix="1" applyFont="1" applyBorder="1" applyAlignment="1">
      <alignment horizontal="center" wrapText="1"/>
    </xf>
    <xf numFmtId="0" fontId="11" fillId="3" borderId="1" xfId="0" applyFont="1" applyFill="1" applyBorder="1" applyAlignment="1">
      <alignment horizontal="left" vertical="center" wrapText="1"/>
    </xf>
    <xf numFmtId="0" fontId="11" fillId="3" borderId="2" xfId="0" applyFont="1" applyFill="1" applyBorder="1" applyAlignment="1">
      <alignment horizontal="left" vertical="center" wrapText="1"/>
    </xf>
    <xf numFmtId="0" fontId="11" fillId="3" borderId="4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3" fillId="2" borderId="0" xfId="0" applyFont="1" applyFill="1" applyAlignment="1">
      <alignment vertical="center" wrapText="1"/>
    </xf>
    <xf numFmtId="0" fontId="11" fillId="4" borderId="1" xfId="0" quotePrefix="1" applyFont="1" applyFill="1" applyBorder="1" applyAlignment="1">
      <alignment horizontal="center" wrapText="1"/>
    </xf>
    <xf numFmtId="0" fontId="11" fillId="4" borderId="2" xfId="0" quotePrefix="1" applyFont="1" applyFill="1" applyBorder="1" applyAlignment="1">
      <alignment horizontal="center" wrapText="1"/>
    </xf>
    <xf numFmtId="0" fontId="11" fillId="4" borderId="4" xfId="0" quotePrefix="1" applyFont="1" applyFill="1" applyBorder="1" applyAlignment="1">
      <alignment horizontal="center" wrapText="1"/>
    </xf>
    <xf numFmtId="0" fontId="17" fillId="2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wrapText="1"/>
    </xf>
    <xf numFmtId="0" fontId="11" fillId="0" borderId="1" xfId="0" quotePrefix="1" applyFont="1" applyBorder="1" applyAlignment="1">
      <alignment horizontal="left" vertical="center"/>
    </xf>
    <xf numFmtId="0" fontId="11" fillId="0" borderId="2" xfId="0" quotePrefix="1" applyFont="1" applyBorder="1" applyAlignment="1">
      <alignment horizontal="left" vertical="center"/>
    </xf>
    <xf numFmtId="0" fontId="11" fillId="0" borderId="4" xfId="0" quotePrefix="1" applyFont="1" applyBorder="1" applyAlignment="1">
      <alignment horizontal="left" vertical="center"/>
    </xf>
    <xf numFmtId="0" fontId="11" fillId="3" borderId="1" xfId="0" quotePrefix="1" applyFont="1" applyFill="1" applyBorder="1" applyAlignment="1">
      <alignment horizontal="left" vertical="center" wrapText="1"/>
    </xf>
    <xf numFmtId="0" fontId="11" fillId="3" borderId="2" xfId="0" quotePrefix="1" applyFont="1" applyFill="1" applyBorder="1" applyAlignment="1">
      <alignment horizontal="left" vertical="center" wrapText="1"/>
    </xf>
    <xf numFmtId="0" fontId="11" fillId="3" borderId="4" xfId="0" quotePrefix="1" applyFont="1" applyFill="1" applyBorder="1" applyAlignment="1">
      <alignment horizontal="left" vertical="center" wrapText="1"/>
    </xf>
    <xf numFmtId="0" fontId="11" fillId="0" borderId="1" xfId="0" quotePrefix="1" applyFont="1" applyBorder="1" applyAlignment="1">
      <alignment horizontal="left" vertical="center" wrapText="1"/>
    </xf>
    <xf numFmtId="0" fontId="11" fillId="0" borderId="2" xfId="0" quotePrefix="1" applyFont="1" applyBorder="1" applyAlignment="1">
      <alignment horizontal="left" vertical="center" wrapText="1"/>
    </xf>
    <xf numFmtId="0" fontId="11" fillId="0" borderId="4" xfId="0" quotePrefix="1" applyFont="1" applyBorder="1" applyAlignment="1">
      <alignment horizontal="left" vertical="center" wrapText="1"/>
    </xf>
    <xf numFmtId="0" fontId="11" fillId="3" borderId="1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center" wrapText="1"/>
    </xf>
    <xf numFmtId="0" fontId="7" fillId="2" borderId="0" xfId="0" quotePrefix="1" applyFont="1" applyFill="1" applyAlignment="1">
      <alignment horizontal="left" wrapText="1"/>
    </xf>
    <xf numFmtId="0" fontId="6" fillId="3" borderId="3" xfId="0" applyFont="1" applyFill="1" applyBorder="1" applyAlignment="1">
      <alignment horizontal="left" vertical="center" wrapText="1"/>
    </xf>
    <xf numFmtId="0" fontId="9" fillId="0" borderId="3" xfId="0" applyFont="1" applyBorder="1" applyAlignment="1">
      <alignment vertical="center" wrapText="1"/>
    </xf>
    <xf numFmtId="0" fontId="11" fillId="3" borderId="3" xfId="0" quotePrefix="1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5" fillId="5" borderId="2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2" xfId="0" applyFill="1" applyBorder="1"/>
    <xf numFmtId="0" fontId="0" fillId="2" borderId="4" xfId="0" applyFill="1" applyBorder="1"/>
    <xf numFmtId="0" fontId="1" fillId="9" borderId="1" xfId="0" applyFont="1" applyFill="1" applyBorder="1" applyAlignment="1">
      <alignment vertical="center"/>
    </xf>
    <xf numFmtId="0" fontId="1" fillId="9" borderId="2" xfId="0" applyFont="1" applyFill="1" applyBorder="1" applyAlignment="1">
      <alignment vertical="center"/>
    </xf>
    <xf numFmtId="0" fontId="22" fillId="2" borderId="2" xfId="0" applyFont="1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0" fillId="4" borderId="2" xfId="0" applyFill="1" applyBorder="1" applyAlignment="1">
      <alignment vertical="center"/>
    </xf>
    <xf numFmtId="0" fontId="1" fillId="9" borderId="4" xfId="0" applyFont="1" applyFill="1" applyBorder="1" applyAlignment="1">
      <alignment vertical="center"/>
    </xf>
    <xf numFmtId="0" fontId="1" fillId="9" borderId="1" xfId="0" applyFont="1" applyFill="1" applyBorder="1"/>
    <xf numFmtId="0" fontId="1" fillId="9" borderId="2" xfId="0" applyFont="1" applyFill="1" applyBorder="1"/>
  </cellXfs>
  <cellStyles count="3">
    <cellStyle name="Normalno" xfId="0" builtinId="0"/>
    <cellStyle name="Obično_List4" xfId="2" xr:uid="{56AF2D47-DA6D-44D2-8140-7299E5D4C079}"/>
    <cellStyle name="Obično_List5" xfId="1" xr:uid="{410B841A-DF98-4A8D-A0B9-B34D9A5F7F9F}"/>
  </cellStyles>
  <dxfs count="2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V35"/>
  <sheetViews>
    <sheetView zoomScaleNormal="100" workbookViewId="0">
      <selection activeCell="I14" sqref="I14"/>
    </sheetView>
  </sheetViews>
  <sheetFormatPr defaultRowHeight="15" x14ac:dyDescent="0.25"/>
  <cols>
    <col min="6" max="9" width="25.28515625" customWidth="1"/>
    <col min="10" max="10" width="9.7109375" customWidth="1"/>
  </cols>
  <sheetData>
    <row r="1" spans="2:11" ht="41.25" customHeight="1" x14ac:dyDescent="0.25">
      <c r="B1" s="164" t="s">
        <v>173</v>
      </c>
      <c r="C1" s="164"/>
      <c r="D1" s="164"/>
      <c r="E1" s="164"/>
      <c r="F1" s="164"/>
      <c r="G1" s="164"/>
      <c r="H1" s="164"/>
      <c r="I1" s="164"/>
      <c r="J1" s="164"/>
      <c r="K1" s="164"/>
    </row>
    <row r="2" spans="2:11" ht="15.75" x14ac:dyDescent="0.25">
      <c r="B2" s="164" t="s">
        <v>8</v>
      </c>
      <c r="C2" s="164"/>
      <c r="D2" s="164"/>
      <c r="E2" s="164"/>
      <c r="F2" s="164"/>
      <c r="G2" s="164"/>
      <c r="H2" s="164"/>
      <c r="I2" s="178"/>
      <c r="J2" s="178"/>
      <c r="K2" s="19"/>
    </row>
    <row r="3" spans="2:11" ht="19.5" customHeight="1" x14ac:dyDescent="0.25">
      <c r="B3" s="182"/>
      <c r="C3" s="182"/>
      <c r="D3" s="182"/>
      <c r="E3" s="20"/>
      <c r="F3" s="20"/>
      <c r="G3" s="20"/>
      <c r="H3" s="20"/>
      <c r="I3" s="21"/>
      <c r="J3" s="21"/>
      <c r="K3" s="19"/>
    </row>
    <row r="4" spans="2:11" ht="18" customHeight="1" x14ac:dyDescent="0.25">
      <c r="B4" s="164" t="s">
        <v>32</v>
      </c>
      <c r="C4" s="183"/>
      <c r="D4" s="183"/>
      <c r="E4" s="183"/>
      <c r="F4" s="183"/>
      <c r="G4" s="183"/>
      <c r="H4" s="183"/>
      <c r="I4" s="183"/>
      <c r="J4" s="183"/>
      <c r="K4" s="19"/>
    </row>
    <row r="5" spans="2:11" ht="18" customHeight="1" x14ac:dyDescent="0.25">
      <c r="B5" s="22"/>
      <c r="C5" s="23"/>
      <c r="D5" s="23"/>
      <c r="E5" s="23"/>
      <c r="F5" s="23"/>
      <c r="G5" s="23"/>
      <c r="H5" s="23"/>
      <c r="I5" s="23"/>
      <c r="J5" s="23"/>
      <c r="K5" s="19"/>
    </row>
    <row r="6" spans="2:11" x14ac:dyDescent="0.25">
      <c r="B6" s="165" t="s">
        <v>39</v>
      </c>
      <c r="C6" s="165"/>
      <c r="D6" s="165"/>
      <c r="E6" s="165"/>
      <c r="F6" s="165"/>
      <c r="G6" s="24"/>
      <c r="H6" s="24"/>
      <c r="I6" s="24"/>
      <c r="J6" s="25"/>
      <c r="K6" s="19"/>
    </row>
    <row r="7" spans="2:11" ht="25.5" customHeight="1" x14ac:dyDescent="0.25">
      <c r="B7" s="179" t="s">
        <v>6</v>
      </c>
      <c r="C7" s="180"/>
      <c r="D7" s="180"/>
      <c r="E7" s="180"/>
      <c r="F7" s="181"/>
      <c r="G7" s="42" t="s">
        <v>177</v>
      </c>
      <c r="H7" s="43" t="s">
        <v>178</v>
      </c>
      <c r="I7" s="42" t="s">
        <v>179</v>
      </c>
      <c r="J7" s="43" t="s">
        <v>10</v>
      </c>
      <c r="K7" s="43" t="s">
        <v>23</v>
      </c>
    </row>
    <row r="8" spans="2:11" s="13" customFormat="1" ht="11.25" x14ac:dyDescent="0.2">
      <c r="B8" s="169">
        <v>1</v>
      </c>
      <c r="C8" s="170"/>
      <c r="D8" s="170"/>
      <c r="E8" s="170"/>
      <c r="F8" s="171"/>
      <c r="G8" s="12">
        <v>2</v>
      </c>
      <c r="H8" s="11">
        <v>3</v>
      </c>
      <c r="I8" s="11">
        <v>4</v>
      </c>
      <c r="J8" s="11" t="s">
        <v>42</v>
      </c>
      <c r="K8" s="11" t="s">
        <v>43</v>
      </c>
    </row>
    <row r="9" spans="2:11" ht="15" customHeight="1" x14ac:dyDescent="0.25">
      <c r="B9" s="172" t="s">
        <v>0</v>
      </c>
      <c r="C9" s="173"/>
      <c r="D9" s="173"/>
      <c r="E9" s="173"/>
      <c r="F9" s="174"/>
      <c r="G9" s="39">
        <v>803577.14</v>
      </c>
      <c r="H9" s="39">
        <v>1748814.81</v>
      </c>
      <c r="I9" s="39">
        <v>830099.47</v>
      </c>
      <c r="J9" s="9">
        <v>207</v>
      </c>
      <c r="K9" s="9">
        <f>I9/H9*100</f>
        <v>47.466402117214457</v>
      </c>
    </row>
    <row r="10" spans="2:11" ht="15" customHeight="1" x14ac:dyDescent="0.25">
      <c r="B10" s="175" t="s">
        <v>25</v>
      </c>
      <c r="C10" s="176"/>
      <c r="D10" s="176"/>
      <c r="E10" s="176"/>
      <c r="F10" s="177"/>
      <c r="G10" s="39">
        <v>803577.14</v>
      </c>
      <c r="H10" s="39">
        <v>1748814.81</v>
      </c>
      <c r="I10" s="39">
        <v>830099.47</v>
      </c>
      <c r="J10" s="9">
        <f t="shared" ref="J10:J14" si="0">I10/G10*100</f>
        <v>103.30053316349938</v>
      </c>
      <c r="K10" s="9">
        <f t="shared" ref="K10:K15" si="1">I10/H10*100</f>
        <v>47.466402117214457</v>
      </c>
    </row>
    <row r="11" spans="2:11" x14ac:dyDescent="0.25">
      <c r="B11" s="184" t="s">
        <v>26</v>
      </c>
      <c r="C11" s="185"/>
      <c r="D11" s="185"/>
      <c r="E11" s="185"/>
      <c r="F11" s="186"/>
      <c r="G11" s="34">
        <v>0</v>
      </c>
      <c r="H11" s="34">
        <v>0</v>
      </c>
      <c r="I11" s="34">
        <v>0</v>
      </c>
      <c r="J11" s="9">
        <v>0</v>
      </c>
      <c r="K11" s="9">
        <v>23</v>
      </c>
    </row>
    <row r="12" spans="2:11" x14ac:dyDescent="0.25">
      <c r="B12" s="161" t="s">
        <v>172</v>
      </c>
      <c r="C12" s="162"/>
      <c r="D12" s="162"/>
      <c r="E12" s="162"/>
      <c r="F12" s="163"/>
      <c r="G12" s="160"/>
      <c r="H12" s="160"/>
      <c r="I12" s="160">
        <v>0</v>
      </c>
      <c r="J12" s="159">
        <v>0</v>
      </c>
      <c r="K12" s="159">
        <v>0</v>
      </c>
    </row>
    <row r="13" spans="2:11" x14ac:dyDescent="0.25">
      <c r="B13" s="193" t="s">
        <v>1</v>
      </c>
      <c r="C13" s="194"/>
      <c r="D13" s="194"/>
      <c r="E13" s="194"/>
      <c r="F13" s="195"/>
      <c r="G13" s="39">
        <v>799158.13</v>
      </c>
      <c r="H13" s="39">
        <v>1748814.81</v>
      </c>
      <c r="I13" s="39">
        <v>1650631.61</v>
      </c>
      <c r="J13" s="9">
        <f t="shared" si="0"/>
        <v>206.54630767505301</v>
      </c>
      <c r="K13" s="9">
        <f t="shared" si="1"/>
        <v>94.385729155621689</v>
      </c>
    </row>
    <row r="14" spans="2:11" ht="15" customHeight="1" x14ac:dyDescent="0.25">
      <c r="B14" s="190" t="s">
        <v>27</v>
      </c>
      <c r="C14" s="191"/>
      <c r="D14" s="191"/>
      <c r="E14" s="191"/>
      <c r="F14" s="192"/>
      <c r="G14" s="39">
        <v>770455.52</v>
      </c>
      <c r="H14" s="39"/>
      <c r="I14" s="39">
        <v>796598.31</v>
      </c>
      <c r="J14" s="9">
        <f t="shared" si="0"/>
        <v>103.39316019177851</v>
      </c>
      <c r="K14" s="9" t="e">
        <f t="shared" si="1"/>
        <v>#DIV/0!</v>
      </c>
    </row>
    <row r="15" spans="2:11" x14ac:dyDescent="0.25">
      <c r="B15" s="184" t="s">
        <v>28</v>
      </c>
      <c r="C15" s="185"/>
      <c r="D15" s="185"/>
      <c r="E15" s="185"/>
      <c r="F15" s="186"/>
      <c r="G15" s="34">
        <v>28702.61</v>
      </c>
      <c r="H15" s="34"/>
      <c r="I15" s="34">
        <v>2242.6</v>
      </c>
      <c r="J15" s="9">
        <v>0</v>
      </c>
      <c r="K15" s="9" t="e">
        <f t="shared" si="1"/>
        <v>#DIV/0!</v>
      </c>
    </row>
    <row r="16" spans="2:11" ht="15" customHeight="1" x14ac:dyDescent="0.25">
      <c r="B16" s="187" t="s">
        <v>36</v>
      </c>
      <c r="C16" s="188"/>
      <c r="D16" s="188"/>
      <c r="E16" s="188"/>
      <c r="F16" s="189"/>
      <c r="G16" s="39">
        <v>0</v>
      </c>
      <c r="H16" s="40">
        <v>0</v>
      </c>
      <c r="I16" s="40">
        <v>-155818.5</v>
      </c>
      <c r="J16" s="9">
        <v>0</v>
      </c>
      <c r="K16" s="9">
        <v>0</v>
      </c>
    </row>
    <row r="17" spans="2:22" ht="18" x14ac:dyDescent="0.25">
      <c r="B17" s="20"/>
      <c r="C17" s="26"/>
      <c r="D17" s="26"/>
      <c r="E17" s="26"/>
      <c r="F17" s="26"/>
      <c r="G17" s="26"/>
      <c r="H17" s="27"/>
      <c r="I17" s="27"/>
      <c r="J17" s="27"/>
      <c r="K17" s="27"/>
    </row>
    <row r="18" spans="2:22" ht="18" customHeight="1" x14ac:dyDescent="0.25">
      <c r="B18" s="165" t="s">
        <v>35</v>
      </c>
      <c r="C18" s="165"/>
      <c r="D18" s="165"/>
      <c r="E18" s="165"/>
      <c r="F18" s="165"/>
      <c r="G18" s="26"/>
      <c r="H18" s="27"/>
      <c r="I18" s="27"/>
      <c r="J18" s="27"/>
      <c r="K18" s="27"/>
    </row>
    <row r="19" spans="2:22" ht="25.5" x14ac:dyDescent="0.25">
      <c r="B19" s="166" t="s">
        <v>6</v>
      </c>
      <c r="C19" s="166"/>
      <c r="D19" s="166"/>
      <c r="E19" s="166"/>
      <c r="F19" s="166"/>
      <c r="G19" s="44" t="s">
        <v>160</v>
      </c>
      <c r="H19" s="45" t="s">
        <v>158</v>
      </c>
      <c r="I19" s="44" t="s">
        <v>159</v>
      </c>
      <c r="J19" s="45" t="s">
        <v>10</v>
      </c>
      <c r="K19" s="45" t="s">
        <v>23</v>
      </c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</row>
    <row r="20" spans="2:22" s="13" customFormat="1" ht="11.25" x14ac:dyDescent="0.2">
      <c r="B20" s="167">
        <v>1</v>
      </c>
      <c r="C20" s="167"/>
      <c r="D20" s="167"/>
      <c r="E20" s="167"/>
      <c r="F20" s="167"/>
      <c r="G20" s="12">
        <v>2</v>
      </c>
      <c r="H20" s="11">
        <v>3</v>
      </c>
      <c r="I20" s="11">
        <v>4</v>
      </c>
      <c r="J20" s="11" t="s">
        <v>42</v>
      </c>
      <c r="K20" s="11" t="s">
        <v>43</v>
      </c>
    </row>
    <row r="21" spans="2:22" ht="15.75" customHeight="1" x14ac:dyDescent="0.25">
      <c r="B21" s="168" t="s">
        <v>29</v>
      </c>
      <c r="C21" s="168"/>
      <c r="D21" s="168"/>
      <c r="E21" s="168"/>
      <c r="F21" s="168"/>
      <c r="G21" s="8"/>
      <c r="H21" s="8"/>
      <c r="I21" s="8"/>
      <c r="J21" s="8"/>
      <c r="K21" s="8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</row>
    <row r="22" spans="2:22" x14ac:dyDescent="0.25">
      <c r="B22" s="168" t="s">
        <v>30</v>
      </c>
      <c r="C22" s="201"/>
      <c r="D22" s="201"/>
      <c r="E22" s="201"/>
      <c r="F22" s="201"/>
      <c r="G22" s="8"/>
      <c r="H22" s="8"/>
      <c r="I22" s="8"/>
      <c r="J22" s="8"/>
      <c r="K22" s="8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</row>
    <row r="23" spans="2:22" s="19" customFormat="1" ht="15" customHeight="1" x14ac:dyDescent="0.25">
      <c r="B23" s="200" t="s">
        <v>31</v>
      </c>
      <c r="C23" s="200"/>
      <c r="D23" s="200"/>
      <c r="E23" s="200"/>
      <c r="F23" s="200"/>
      <c r="G23" s="9"/>
      <c r="H23" s="9"/>
      <c r="I23" s="9"/>
      <c r="J23" s="9"/>
      <c r="K23" s="9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</row>
    <row r="24" spans="2:22" s="19" customFormat="1" ht="15" customHeight="1" x14ac:dyDescent="0.25">
      <c r="B24" s="200" t="s">
        <v>33</v>
      </c>
      <c r="C24" s="200"/>
      <c r="D24" s="200"/>
      <c r="E24" s="200"/>
      <c r="F24" s="200"/>
      <c r="G24" s="9"/>
      <c r="H24" s="9"/>
      <c r="I24" s="9"/>
      <c r="J24" s="9"/>
      <c r="K24" s="9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</row>
    <row r="25" spans="2:22" x14ac:dyDescent="0.25">
      <c r="B25" s="202" t="s">
        <v>38</v>
      </c>
      <c r="C25" s="203"/>
      <c r="D25" s="203"/>
      <c r="E25" s="203"/>
      <c r="F25" s="203"/>
      <c r="G25" s="9"/>
      <c r="H25" s="9"/>
      <c r="I25" s="39"/>
      <c r="J25" s="9"/>
      <c r="K25" s="9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</row>
    <row r="26" spans="2:22" ht="11.25" customHeight="1" x14ac:dyDescent="0.25">
      <c r="B26" s="28"/>
      <c r="C26" s="29"/>
      <c r="D26" s="29"/>
      <c r="E26" s="29"/>
      <c r="F26" s="29"/>
      <c r="G26" s="30"/>
      <c r="H26" s="30"/>
      <c r="I26" s="30"/>
      <c r="J26" s="30"/>
      <c r="K26" s="19"/>
    </row>
    <row r="27" spans="2:22" ht="23.25" customHeight="1" x14ac:dyDescent="0.25">
      <c r="B27" s="199" t="s">
        <v>37</v>
      </c>
      <c r="C27" s="199"/>
      <c r="D27" s="199"/>
      <c r="E27" s="199"/>
      <c r="F27" s="199"/>
      <c r="G27" s="199"/>
      <c r="H27" s="199"/>
      <c r="I27" s="199"/>
      <c r="J27" s="199"/>
      <c r="K27" s="199"/>
    </row>
    <row r="28" spans="2:22" ht="10.5" customHeight="1" x14ac:dyDescent="0.25">
      <c r="B28" s="7"/>
      <c r="C28" s="7"/>
      <c r="D28" s="7"/>
      <c r="E28" s="7"/>
      <c r="F28" s="7"/>
      <c r="G28" s="7"/>
      <c r="H28" s="7"/>
      <c r="I28" s="7"/>
      <c r="J28" s="7"/>
      <c r="K28" s="7"/>
    </row>
    <row r="29" spans="2:22" hidden="1" x14ac:dyDescent="0.25">
      <c r="B29" s="196"/>
      <c r="C29" s="196"/>
      <c r="D29" s="196"/>
      <c r="E29" s="196"/>
      <c r="F29" s="196"/>
      <c r="G29" s="196"/>
      <c r="H29" s="196"/>
      <c r="I29" s="196"/>
      <c r="J29" s="196"/>
      <c r="K29" s="196"/>
    </row>
    <row r="30" spans="2:22" hidden="1" x14ac:dyDescent="0.25">
      <c r="B30" s="196"/>
      <c r="C30" s="196"/>
      <c r="D30" s="196"/>
      <c r="E30" s="196"/>
      <c r="F30" s="196"/>
      <c r="G30" s="196"/>
      <c r="H30" s="196"/>
      <c r="I30" s="196"/>
      <c r="J30" s="196"/>
      <c r="K30" s="196"/>
    </row>
    <row r="31" spans="2:22" ht="15" customHeight="1" x14ac:dyDescent="0.25">
      <c r="B31" s="196" t="s">
        <v>40</v>
      </c>
      <c r="C31" s="196"/>
      <c r="D31" s="196"/>
      <c r="E31" s="196"/>
      <c r="F31" s="196"/>
      <c r="G31" s="196"/>
      <c r="H31" s="196"/>
      <c r="I31" s="196"/>
      <c r="J31" s="196"/>
      <c r="K31" s="196"/>
    </row>
    <row r="32" spans="2:22" ht="36.75" customHeight="1" x14ac:dyDescent="0.25">
      <c r="B32" s="196"/>
      <c r="C32" s="196"/>
      <c r="D32" s="196"/>
      <c r="E32" s="196"/>
      <c r="F32" s="196"/>
      <c r="G32" s="196"/>
      <c r="H32" s="196"/>
      <c r="I32" s="196"/>
      <c r="J32" s="196"/>
      <c r="K32" s="196"/>
    </row>
    <row r="33" spans="2:11" x14ac:dyDescent="0.25">
      <c r="B33" s="198"/>
      <c r="C33" s="198"/>
      <c r="D33" s="198"/>
      <c r="E33" s="198"/>
      <c r="F33" s="198"/>
      <c r="G33" s="198"/>
      <c r="H33" s="198"/>
      <c r="I33" s="198"/>
      <c r="J33" s="198"/>
    </row>
    <row r="34" spans="2:11" ht="15" customHeight="1" x14ac:dyDescent="0.25">
      <c r="B34" s="197" t="s">
        <v>41</v>
      </c>
      <c r="C34" s="197"/>
      <c r="D34" s="197"/>
      <c r="E34" s="197"/>
      <c r="F34" s="197"/>
      <c r="G34" s="197"/>
      <c r="H34" s="197"/>
      <c r="I34" s="197"/>
      <c r="J34" s="197"/>
      <c r="K34" s="197"/>
    </row>
    <row r="35" spans="2:11" x14ac:dyDescent="0.25">
      <c r="B35" s="197"/>
      <c r="C35" s="197"/>
      <c r="D35" s="197"/>
      <c r="E35" s="197"/>
      <c r="F35" s="197"/>
      <c r="G35" s="197"/>
      <c r="H35" s="197"/>
      <c r="I35" s="197"/>
      <c r="J35" s="197"/>
      <c r="K35" s="197"/>
    </row>
  </sheetData>
  <mergeCells count="29">
    <mergeCell ref="B13:F13"/>
    <mergeCell ref="B18:F18"/>
    <mergeCell ref="B29:K29"/>
    <mergeCell ref="B31:K32"/>
    <mergeCell ref="B34:K35"/>
    <mergeCell ref="B33:F33"/>
    <mergeCell ref="G33:J33"/>
    <mergeCell ref="B27:K27"/>
    <mergeCell ref="B23:F23"/>
    <mergeCell ref="B22:F22"/>
    <mergeCell ref="B24:F24"/>
    <mergeCell ref="B25:F25"/>
    <mergeCell ref="B30:K30"/>
    <mergeCell ref="B1:K1"/>
    <mergeCell ref="B6:F6"/>
    <mergeCell ref="B19:F19"/>
    <mergeCell ref="B20:F20"/>
    <mergeCell ref="B21:F21"/>
    <mergeCell ref="B8:F8"/>
    <mergeCell ref="B9:F9"/>
    <mergeCell ref="B10:F10"/>
    <mergeCell ref="B2:J2"/>
    <mergeCell ref="B7:F7"/>
    <mergeCell ref="B3:D3"/>
    <mergeCell ref="B4:J4"/>
    <mergeCell ref="B11:F11"/>
    <mergeCell ref="B16:F16"/>
    <mergeCell ref="B14:F14"/>
    <mergeCell ref="B15:F15"/>
  </mergeCells>
  <pageMargins left="0.7" right="0.7" top="0.75" bottom="0.75" header="0.3" footer="0.3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K69"/>
  <sheetViews>
    <sheetView topLeftCell="B22" workbookViewId="0">
      <selection activeCell="M62" sqref="M62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5.42578125" bestFit="1" customWidth="1"/>
    <col min="5" max="5" width="5.42578125" customWidth="1"/>
    <col min="6" max="6" width="46" customWidth="1"/>
    <col min="7" max="9" width="25.28515625" customWidth="1"/>
    <col min="10" max="11" width="15.7109375" customWidth="1"/>
  </cols>
  <sheetData>
    <row r="1" spans="2:11" ht="18" customHeight="1" x14ac:dyDescent="0.25">
      <c r="B1" s="1"/>
      <c r="C1" s="1"/>
      <c r="D1" s="1"/>
      <c r="E1" s="1"/>
      <c r="F1" s="1"/>
      <c r="G1" s="1"/>
      <c r="H1" s="1"/>
      <c r="I1" s="1"/>
      <c r="J1" s="1"/>
    </row>
    <row r="2" spans="2:11" ht="15.75" customHeight="1" x14ac:dyDescent="0.25">
      <c r="B2" s="164" t="s">
        <v>8</v>
      </c>
      <c r="C2" s="164"/>
      <c r="D2" s="164"/>
      <c r="E2" s="164"/>
      <c r="F2" s="164"/>
      <c r="G2" s="164"/>
      <c r="H2" s="164"/>
      <c r="I2" s="164"/>
      <c r="J2" s="164"/>
      <c r="K2" s="164"/>
    </row>
    <row r="3" spans="2:11" ht="18" x14ac:dyDescent="0.25">
      <c r="B3" s="20"/>
      <c r="C3" s="20"/>
      <c r="D3" s="20"/>
      <c r="E3" s="20"/>
      <c r="F3" s="20"/>
      <c r="G3" s="20"/>
      <c r="H3" s="20"/>
      <c r="I3" s="21"/>
      <c r="J3" s="21"/>
      <c r="K3" s="19"/>
    </row>
    <row r="4" spans="2:11" ht="18" customHeight="1" x14ac:dyDescent="0.25">
      <c r="B4" s="164" t="s">
        <v>34</v>
      </c>
      <c r="C4" s="164"/>
      <c r="D4" s="164"/>
      <c r="E4" s="164"/>
      <c r="F4" s="164"/>
      <c r="G4" s="164"/>
      <c r="H4" s="164"/>
      <c r="I4" s="164"/>
      <c r="J4" s="164"/>
      <c r="K4" s="164"/>
    </row>
    <row r="5" spans="2:11" ht="18" x14ac:dyDescent="0.25">
      <c r="B5" s="20"/>
      <c r="C5" s="20"/>
      <c r="D5" s="20"/>
      <c r="E5" s="20"/>
      <c r="F5" s="20"/>
      <c r="G5" s="20"/>
      <c r="H5" s="20"/>
      <c r="I5" s="21"/>
      <c r="J5" s="21"/>
      <c r="K5" s="19"/>
    </row>
    <row r="6" spans="2:11" ht="15.75" customHeight="1" x14ac:dyDescent="0.25">
      <c r="B6" s="164" t="s">
        <v>11</v>
      </c>
      <c r="C6" s="164"/>
      <c r="D6" s="164"/>
      <c r="E6" s="164"/>
      <c r="F6" s="164"/>
      <c r="G6" s="164"/>
      <c r="H6" s="164"/>
      <c r="I6" s="164"/>
      <c r="J6" s="164"/>
      <c r="K6" s="164"/>
    </row>
    <row r="7" spans="2:11" ht="18" x14ac:dyDescent="0.25">
      <c r="B7" s="20"/>
      <c r="C7" s="20"/>
      <c r="D7" s="20"/>
      <c r="E7" s="20"/>
      <c r="F7" s="20"/>
      <c r="G7" s="20"/>
      <c r="H7" s="20"/>
      <c r="I7" s="21"/>
      <c r="J7" s="21"/>
      <c r="K7" s="19"/>
    </row>
    <row r="8" spans="2:11" ht="32.25" customHeight="1" x14ac:dyDescent="0.25">
      <c r="B8" s="204" t="s">
        <v>6</v>
      </c>
      <c r="C8" s="205"/>
      <c r="D8" s="205"/>
      <c r="E8" s="205"/>
      <c r="F8" s="206"/>
      <c r="G8" s="142" t="s">
        <v>88</v>
      </c>
      <c r="H8" s="141" t="s">
        <v>158</v>
      </c>
      <c r="I8" s="142" t="s">
        <v>159</v>
      </c>
      <c r="J8" s="141" t="s">
        <v>10</v>
      </c>
      <c r="K8" s="141" t="s">
        <v>23</v>
      </c>
    </row>
    <row r="9" spans="2:11" s="13" customFormat="1" ht="11.25" x14ac:dyDescent="0.2">
      <c r="B9" s="207">
        <v>1</v>
      </c>
      <c r="C9" s="208"/>
      <c r="D9" s="208"/>
      <c r="E9" s="208"/>
      <c r="F9" s="209"/>
      <c r="G9" s="143">
        <v>2</v>
      </c>
      <c r="H9" s="143">
        <v>3</v>
      </c>
      <c r="I9" s="143">
        <v>4</v>
      </c>
      <c r="J9" s="143" t="s">
        <v>42</v>
      </c>
      <c r="K9" s="143" t="s">
        <v>43</v>
      </c>
    </row>
    <row r="10" spans="2:11" x14ac:dyDescent="0.25">
      <c r="B10" s="47"/>
      <c r="C10" s="47"/>
      <c r="D10" s="47"/>
      <c r="E10" s="47"/>
      <c r="F10" s="47" t="s">
        <v>24</v>
      </c>
      <c r="G10" s="48">
        <f>G12+G15+G18+G24+G27</f>
        <v>803577.14</v>
      </c>
      <c r="H10" s="48">
        <v>1748814.81</v>
      </c>
      <c r="I10" s="48">
        <f>I12+I15+I18+I24+I27</f>
        <v>830099.47</v>
      </c>
      <c r="J10" s="48">
        <f>I10/G10*100</f>
        <v>103.30053316349938</v>
      </c>
      <c r="K10" s="48">
        <f>I10/H10*100</f>
        <v>47.466402117214457</v>
      </c>
    </row>
    <row r="11" spans="2:11" ht="15.75" customHeight="1" x14ac:dyDescent="0.25">
      <c r="B11" s="49">
        <v>6</v>
      </c>
      <c r="C11" s="49"/>
      <c r="D11" s="49"/>
      <c r="E11" s="49"/>
      <c r="F11" s="49" t="s">
        <v>2</v>
      </c>
      <c r="G11" s="50"/>
      <c r="H11" s="50"/>
      <c r="I11" s="50"/>
      <c r="J11" s="50"/>
      <c r="K11" s="50"/>
    </row>
    <row r="12" spans="2:11" ht="25.5" x14ac:dyDescent="0.25">
      <c r="B12" s="3"/>
      <c r="C12" s="6">
        <v>63</v>
      </c>
      <c r="D12" s="6"/>
      <c r="E12" s="6"/>
      <c r="F12" s="6" t="s">
        <v>12</v>
      </c>
      <c r="G12" s="35">
        <v>674876.51</v>
      </c>
      <c r="H12" s="38">
        <v>1566695</v>
      </c>
      <c r="I12" s="37">
        <v>707953.88</v>
      </c>
      <c r="J12" s="34">
        <f t="shared" ref="J12:J27" si="0">I12/G12*100</f>
        <v>104.90124778531704</v>
      </c>
      <c r="K12" s="34">
        <f t="shared" ref="K12:K27" si="1">I12/H12*100</f>
        <v>45.187728307041262</v>
      </c>
    </row>
    <row r="13" spans="2:11" ht="25.5" x14ac:dyDescent="0.25">
      <c r="B13" s="3"/>
      <c r="C13" s="6">
        <v>6361</v>
      </c>
      <c r="D13" s="6"/>
      <c r="E13" s="6"/>
      <c r="F13" s="6" t="s">
        <v>180</v>
      </c>
      <c r="G13" s="35">
        <v>674876.51</v>
      </c>
      <c r="H13" s="38"/>
      <c r="I13" s="37">
        <v>694712.07</v>
      </c>
      <c r="J13" s="160"/>
      <c r="K13" s="160"/>
    </row>
    <row r="14" spans="2:11" ht="25.5" x14ac:dyDescent="0.25">
      <c r="B14" s="3"/>
      <c r="C14" s="6">
        <v>6362</v>
      </c>
      <c r="D14" s="6"/>
      <c r="E14" s="6"/>
      <c r="F14" s="6" t="s">
        <v>181</v>
      </c>
      <c r="G14" s="35">
        <v>0</v>
      </c>
      <c r="H14" s="38"/>
      <c r="I14" s="37">
        <v>13241.81</v>
      </c>
      <c r="J14" s="160"/>
      <c r="K14" s="160"/>
    </row>
    <row r="15" spans="2:11" x14ac:dyDescent="0.25">
      <c r="B15" s="3"/>
      <c r="C15" s="6">
        <v>65</v>
      </c>
      <c r="D15" s="6"/>
      <c r="E15" s="6"/>
      <c r="F15" s="6" t="s">
        <v>57</v>
      </c>
      <c r="G15" s="35">
        <v>20165.349999999999</v>
      </c>
      <c r="H15" s="38">
        <v>63000</v>
      </c>
      <c r="I15" s="38">
        <v>19628.240000000002</v>
      </c>
      <c r="J15" s="34">
        <f t="shared" si="0"/>
        <v>97.33647072825417</v>
      </c>
      <c r="K15" s="34">
        <f t="shared" si="1"/>
        <v>31.155936507936509</v>
      </c>
    </row>
    <row r="16" spans="2:11" x14ac:dyDescent="0.25">
      <c r="B16" s="3"/>
      <c r="C16" s="6">
        <v>652</v>
      </c>
      <c r="D16" s="6"/>
      <c r="E16" s="6"/>
      <c r="F16" s="6" t="s">
        <v>182</v>
      </c>
      <c r="G16" s="35">
        <v>20165.349999999999</v>
      </c>
      <c r="H16" s="38">
        <v>0</v>
      </c>
      <c r="I16" s="38">
        <v>19628.240000000002</v>
      </c>
      <c r="J16" s="160"/>
      <c r="K16" s="160"/>
    </row>
    <row r="17" spans="2:11" x14ac:dyDescent="0.25">
      <c r="B17" s="3"/>
      <c r="C17" s="6">
        <v>6526</v>
      </c>
      <c r="D17" s="6"/>
      <c r="E17" s="6"/>
      <c r="F17" s="6" t="s">
        <v>183</v>
      </c>
      <c r="G17" s="35">
        <v>20165.349999999999</v>
      </c>
      <c r="H17" s="38"/>
      <c r="I17" s="38">
        <v>19628.240000000002</v>
      </c>
      <c r="J17" s="160"/>
      <c r="K17" s="160"/>
    </row>
    <row r="18" spans="2:11" ht="25.5" x14ac:dyDescent="0.25">
      <c r="B18" s="4"/>
      <c r="C18" s="4">
        <v>66</v>
      </c>
      <c r="D18" s="5"/>
      <c r="E18" s="5"/>
      <c r="F18" s="6" t="s">
        <v>85</v>
      </c>
      <c r="G18" s="35">
        <v>6159.01</v>
      </c>
      <c r="H18" s="35">
        <v>21100</v>
      </c>
      <c r="I18" s="38">
        <v>5980.23</v>
      </c>
      <c r="J18" s="34">
        <f t="shared" si="0"/>
        <v>97.097260761063865</v>
      </c>
      <c r="K18" s="34">
        <f t="shared" si="1"/>
        <v>28.342322274881514</v>
      </c>
    </row>
    <row r="19" spans="2:11" x14ac:dyDescent="0.25">
      <c r="B19" s="4"/>
      <c r="C19" s="4">
        <v>661</v>
      </c>
      <c r="D19" s="5"/>
      <c r="E19" s="5"/>
      <c r="F19" s="6" t="s">
        <v>184</v>
      </c>
      <c r="G19" s="35">
        <v>6109.01</v>
      </c>
      <c r="H19" s="35"/>
      <c r="I19" s="38">
        <v>4813.08</v>
      </c>
      <c r="J19" s="160">
        <v>78.8</v>
      </c>
      <c r="K19" s="160"/>
    </row>
    <row r="20" spans="2:11" x14ac:dyDescent="0.25">
      <c r="B20" s="4"/>
      <c r="C20" s="4">
        <v>6615</v>
      </c>
      <c r="D20" s="5"/>
      <c r="E20" s="5"/>
      <c r="F20" s="6" t="s">
        <v>185</v>
      </c>
      <c r="G20" s="35">
        <v>6109.01</v>
      </c>
      <c r="H20" s="35"/>
      <c r="I20" s="38">
        <v>4813.08</v>
      </c>
      <c r="J20" s="160"/>
      <c r="K20" s="160"/>
    </row>
    <row r="21" spans="2:11" ht="25.5" x14ac:dyDescent="0.25">
      <c r="B21" s="4"/>
      <c r="C21" s="4">
        <v>663</v>
      </c>
      <c r="D21" s="5"/>
      <c r="E21" s="5"/>
      <c r="F21" s="6" t="s">
        <v>186</v>
      </c>
      <c r="G21" s="35">
        <v>50</v>
      </c>
      <c r="H21" s="35">
        <v>0</v>
      </c>
      <c r="I21" s="38">
        <v>1167.1500000000001</v>
      </c>
      <c r="J21" s="160"/>
      <c r="K21" s="160"/>
    </row>
    <row r="22" spans="2:11" x14ac:dyDescent="0.25">
      <c r="B22" s="4"/>
      <c r="C22" s="4">
        <v>6631</v>
      </c>
      <c r="D22" s="5"/>
      <c r="E22" s="5"/>
      <c r="F22" s="6" t="s">
        <v>135</v>
      </c>
      <c r="G22" s="35">
        <v>50</v>
      </c>
      <c r="H22" s="35">
        <v>0</v>
      </c>
      <c r="I22" s="38">
        <v>800</v>
      </c>
      <c r="J22" s="160"/>
      <c r="K22" s="160"/>
    </row>
    <row r="23" spans="2:11" x14ac:dyDescent="0.25">
      <c r="B23" s="4"/>
      <c r="C23" s="4">
        <v>6632</v>
      </c>
      <c r="D23" s="5"/>
      <c r="E23" s="5"/>
      <c r="F23" s="6" t="s">
        <v>187</v>
      </c>
      <c r="G23" s="35">
        <v>0</v>
      </c>
      <c r="H23" s="35">
        <v>0</v>
      </c>
      <c r="I23" s="38">
        <v>367.15</v>
      </c>
      <c r="J23" s="160"/>
      <c r="K23" s="160"/>
    </row>
    <row r="24" spans="2:11" x14ac:dyDescent="0.25">
      <c r="B24" s="10"/>
      <c r="C24" s="4">
        <v>67</v>
      </c>
      <c r="D24" s="5"/>
      <c r="E24" s="5"/>
      <c r="F24" s="6" t="s">
        <v>56</v>
      </c>
      <c r="G24" s="35">
        <v>102376.27</v>
      </c>
      <c r="H24" s="35">
        <v>98019.81</v>
      </c>
      <c r="I24" s="38">
        <v>96537.12</v>
      </c>
      <c r="J24" s="34">
        <f t="shared" si="0"/>
        <v>94.296383331801394</v>
      </c>
      <c r="K24" s="34">
        <f t="shared" si="1"/>
        <v>98.487356790428379</v>
      </c>
    </row>
    <row r="25" spans="2:11" ht="25.5" x14ac:dyDescent="0.25">
      <c r="B25" s="10"/>
      <c r="C25" s="4">
        <v>671</v>
      </c>
      <c r="D25" s="5"/>
      <c r="E25" s="5"/>
      <c r="F25" s="6" t="s">
        <v>188</v>
      </c>
      <c r="G25" s="35">
        <v>102376.27</v>
      </c>
      <c r="H25" s="35">
        <v>98019.81</v>
      </c>
      <c r="I25" s="38">
        <v>96537.12</v>
      </c>
      <c r="J25" s="160"/>
      <c r="K25" s="160"/>
    </row>
    <row r="26" spans="2:11" ht="25.5" x14ac:dyDescent="0.25">
      <c r="B26" s="10"/>
      <c r="C26" s="4">
        <v>6711</v>
      </c>
      <c r="D26" s="5"/>
      <c r="E26" s="5"/>
      <c r="F26" s="6" t="s">
        <v>189</v>
      </c>
      <c r="G26" s="35">
        <v>102376.27</v>
      </c>
      <c r="H26" s="35">
        <v>98019.81</v>
      </c>
      <c r="I26" s="38">
        <v>96537.12</v>
      </c>
      <c r="J26" s="160"/>
      <c r="K26" s="160"/>
    </row>
    <row r="27" spans="2:11" x14ac:dyDescent="0.25">
      <c r="B27" s="10"/>
      <c r="C27" s="4">
        <v>72</v>
      </c>
      <c r="D27" s="5"/>
      <c r="E27" s="5"/>
      <c r="F27" s="6" t="s">
        <v>89</v>
      </c>
      <c r="G27" s="35">
        <v>0</v>
      </c>
      <c r="H27" s="35">
        <v>0</v>
      </c>
      <c r="I27" s="38">
        <v>0</v>
      </c>
      <c r="J27" s="34" t="e">
        <f t="shared" si="0"/>
        <v>#DIV/0!</v>
      </c>
      <c r="K27" s="34" t="e">
        <f t="shared" si="1"/>
        <v>#DIV/0!</v>
      </c>
    </row>
    <row r="28" spans="2:11" x14ac:dyDescent="0.25">
      <c r="B28" s="210"/>
      <c r="C28" s="211"/>
      <c r="D28" s="211"/>
      <c r="E28" s="211"/>
      <c r="F28" s="212"/>
      <c r="G28" s="35"/>
      <c r="H28" s="35"/>
      <c r="I28" s="38"/>
      <c r="J28" s="14"/>
      <c r="K28" s="14"/>
    </row>
    <row r="29" spans="2:11" x14ac:dyDescent="0.25">
      <c r="B29" s="204" t="s">
        <v>6</v>
      </c>
      <c r="C29" s="205"/>
      <c r="D29" s="205"/>
      <c r="E29" s="205"/>
      <c r="F29" s="206"/>
      <c r="G29" s="145"/>
      <c r="H29" s="145"/>
      <c r="I29" s="70"/>
      <c r="J29" s="146"/>
      <c r="K29" s="146"/>
    </row>
    <row r="30" spans="2:11" x14ac:dyDescent="0.25">
      <c r="B30" s="207">
        <v>1</v>
      </c>
      <c r="C30" s="208"/>
      <c r="D30" s="208"/>
      <c r="E30" s="208"/>
      <c r="F30" s="209"/>
      <c r="G30" s="145"/>
      <c r="H30" s="145"/>
      <c r="I30" s="70"/>
      <c r="J30" s="146"/>
      <c r="K30" s="146"/>
    </row>
    <row r="31" spans="2:11" x14ac:dyDescent="0.25">
      <c r="B31" s="47"/>
      <c r="C31" s="47"/>
      <c r="D31" s="47"/>
      <c r="E31" s="47"/>
      <c r="F31" s="47" t="s">
        <v>19</v>
      </c>
      <c r="G31" s="48">
        <v>1451596.16</v>
      </c>
      <c r="H31" s="48">
        <v>1736309.9</v>
      </c>
      <c r="I31" s="48">
        <v>1650631.61</v>
      </c>
      <c r="J31" s="48">
        <f t="shared" ref="J31:J40" si="2">I31/G31*100</f>
        <v>113.71148915136288</v>
      </c>
      <c r="K31" s="48">
        <f t="shared" ref="K31:K34" si="3">I31/H31*100</f>
        <v>95.065495508607086</v>
      </c>
    </row>
    <row r="32" spans="2:11" x14ac:dyDescent="0.25">
      <c r="B32" s="49">
        <v>3</v>
      </c>
      <c r="C32" s="49"/>
      <c r="D32" s="49"/>
      <c r="E32" s="49"/>
      <c r="F32" s="49" t="s">
        <v>3</v>
      </c>
      <c r="G32" s="50">
        <f>G33+G34+G35</f>
        <v>639800.67000000004</v>
      </c>
      <c r="H32" s="50">
        <f>H33+H34+H35</f>
        <v>1454750</v>
      </c>
      <c r="I32" s="50">
        <f>I33+I34+I35</f>
        <v>1372401.95</v>
      </c>
      <c r="J32" s="50">
        <f t="shared" si="2"/>
        <v>214.50461281948952</v>
      </c>
      <c r="K32" s="50">
        <f t="shared" si="3"/>
        <v>94.339367588932802</v>
      </c>
    </row>
    <row r="33" spans="2:11" x14ac:dyDescent="0.25">
      <c r="B33" s="3"/>
      <c r="C33" s="6">
        <v>31</v>
      </c>
      <c r="D33" s="6"/>
      <c r="E33" s="6">
        <v>31</v>
      </c>
      <c r="F33" s="6" t="s">
        <v>4</v>
      </c>
      <c r="G33" s="35">
        <v>619556.93000000005</v>
      </c>
      <c r="H33" s="35">
        <v>1414750</v>
      </c>
      <c r="I33" s="38">
        <v>1336647.98</v>
      </c>
      <c r="J33" s="34">
        <f t="shared" si="2"/>
        <v>215.74255976767139</v>
      </c>
      <c r="K33" s="34">
        <f t="shared" si="3"/>
        <v>94.47944725216469</v>
      </c>
    </row>
    <row r="34" spans="2:11" ht="15.75" customHeight="1" x14ac:dyDescent="0.25">
      <c r="B34" s="4"/>
      <c r="C34" s="5">
        <v>32</v>
      </c>
      <c r="D34" s="4"/>
      <c r="E34" s="4">
        <v>3212</v>
      </c>
      <c r="F34" s="4" t="s">
        <v>81</v>
      </c>
      <c r="G34" s="35">
        <v>16751.740000000002</v>
      </c>
      <c r="H34" s="35">
        <v>35000</v>
      </c>
      <c r="I34" s="38">
        <v>28769.97</v>
      </c>
      <c r="J34" s="34">
        <f t="shared" si="2"/>
        <v>171.74317414191003</v>
      </c>
      <c r="K34" s="34">
        <f t="shared" si="3"/>
        <v>82.1999142857143</v>
      </c>
    </row>
    <row r="35" spans="2:11" ht="15.75" customHeight="1" x14ac:dyDescent="0.25">
      <c r="B35" s="4"/>
      <c r="C35" s="4"/>
      <c r="D35" s="4"/>
      <c r="E35" s="4">
        <v>3295</v>
      </c>
      <c r="F35" s="4" t="s">
        <v>80</v>
      </c>
      <c r="G35" s="35">
        <v>3492</v>
      </c>
      <c r="H35" s="35">
        <v>5000</v>
      </c>
      <c r="I35" s="38">
        <v>6984</v>
      </c>
      <c r="J35" s="34">
        <f t="shared" si="2"/>
        <v>200</v>
      </c>
      <c r="K35" s="34"/>
    </row>
    <row r="36" spans="2:11" x14ac:dyDescent="0.25">
      <c r="B36" s="51"/>
      <c r="C36" s="51">
        <v>32</v>
      </c>
      <c r="D36" s="52"/>
      <c r="E36" s="52"/>
      <c r="F36" s="53" t="s">
        <v>9</v>
      </c>
      <c r="G36" s="50">
        <v>271686.67</v>
      </c>
      <c r="H36" s="50"/>
      <c r="I36" s="54">
        <v>313513.90000000002</v>
      </c>
      <c r="J36" s="50">
        <f t="shared" si="2"/>
        <v>115.39539278831752</v>
      </c>
      <c r="K36" s="50" t="e">
        <f t="shared" ref="K36:K44" si="4">I36/H36*100</f>
        <v>#DIV/0!</v>
      </c>
    </row>
    <row r="37" spans="2:11" x14ac:dyDescent="0.25">
      <c r="B37" s="4"/>
      <c r="C37" s="4"/>
      <c r="D37" s="4">
        <v>321</v>
      </c>
      <c r="E37" s="4"/>
      <c r="F37" s="10" t="s">
        <v>13</v>
      </c>
      <c r="G37" s="36">
        <v>150428.85999999999</v>
      </c>
      <c r="H37" s="36"/>
      <c r="I37" s="31">
        <v>147564.69</v>
      </c>
      <c r="J37" s="34">
        <f t="shared" si="2"/>
        <v>98.095997004830068</v>
      </c>
      <c r="K37" s="34" t="e">
        <f t="shared" si="4"/>
        <v>#DIV/0!</v>
      </c>
    </row>
    <row r="38" spans="2:11" x14ac:dyDescent="0.25">
      <c r="B38" s="4"/>
      <c r="C38" s="10"/>
      <c r="D38" s="4"/>
      <c r="E38" s="4">
        <v>3211</v>
      </c>
      <c r="F38" s="15" t="s">
        <v>14</v>
      </c>
      <c r="G38" s="35">
        <v>2851.43</v>
      </c>
      <c r="H38" s="35">
        <v>5500</v>
      </c>
      <c r="I38" s="38">
        <v>2490.52</v>
      </c>
      <c r="J38" s="34">
        <f t="shared" si="2"/>
        <v>87.342842012604208</v>
      </c>
      <c r="K38" s="34">
        <f t="shared" si="4"/>
        <v>45.282181818181819</v>
      </c>
    </row>
    <row r="39" spans="2:11" x14ac:dyDescent="0.25">
      <c r="B39" s="4"/>
      <c r="C39" s="10"/>
      <c r="D39" s="5"/>
      <c r="E39" s="4">
        <v>3213</v>
      </c>
      <c r="F39" s="4" t="s">
        <v>58</v>
      </c>
      <c r="G39" s="35">
        <v>0</v>
      </c>
      <c r="H39" s="35">
        <v>0</v>
      </c>
      <c r="I39" s="38">
        <v>749.3</v>
      </c>
      <c r="J39" s="34" t="e">
        <f t="shared" si="2"/>
        <v>#DIV/0!</v>
      </c>
      <c r="K39" s="34" t="e">
        <f t="shared" si="4"/>
        <v>#DIV/0!</v>
      </c>
    </row>
    <row r="40" spans="2:11" x14ac:dyDescent="0.25">
      <c r="B40" s="4"/>
      <c r="C40" s="10"/>
      <c r="D40" s="5"/>
      <c r="E40" s="4">
        <v>3214</v>
      </c>
      <c r="F40" s="4" t="s">
        <v>59</v>
      </c>
      <c r="G40" s="35">
        <v>0</v>
      </c>
      <c r="H40" s="35">
        <v>0</v>
      </c>
      <c r="I40" s="38">
        <v>0</v>
      </c>
      <c r="J40" s="34" t="e">
        <f t="shared" si="2"/>
        <v>#DIV/0!</v>
      </c>
      <c r="K40" s="34" t="e">
        <f t="shared" si="4"/>
        <v>#DIV/0!</v>
      </c>
    </row>
    <row r="41" spans="2:11" x14ac:dyDescent="0.25">
      <c r="B41" s="51"/>
      <c r="C41" s="51"/>
      <c r="D41" s="51">
        <v>322</v>
      </c>
      <c r="E41" s="52"/>
      <c r="F41" s="53" t="s">
        <v>60</v>
      </c>
      <c r="G41" s="50"/>
      <c r="H41" s="50"/>
      <c r="I41" s="54"/>
      <c r="J41" s="50"/>
      <c r="K41" s="50"/>
    </row>
    <row r="42" spans="2:11" x14ac:dyDescent="0.25">
      <c r="B42" s="4"/>
      <c r="C42" s="4"/>
      <c r="D42" s="4"/>
      <c r="E42" s="4">
        <v>3221</v>
      </c>
      <c r="F42" s="4" t="s">
        <v>61</v>
      </c>
      <c r="G42" s="35">
        <v>4191.74</v>
      </c>
      <c r="H42" s="35">
        <v>6247.39</v>
      </c>
      <c r="I42" s="38">
        <v>3167.3</v>
      </c>
      <c r="J42" s="34">
        <f t="shared" ref="J42:J44" si="5">I42/G42*100</f>
        <v>75.560507092520055</v>
      </c>
      <c r="K42" s="34">
        <f t="shared" si="4"/>
        <v>50.697971472887083</v>
      </c>
    </row>
    <row r="43" spans="2:11" x14ac:dyDescent="0.25">
      <c r="B43" s="4"/>
      <c r="C43" s="4"/>
      <c r="D43" s="4"/>
      <c r="E43" s="4">
        <v>3222</v>
      </c>
      <c r="F43" s="4" t="s">
        <v>62</v>
      </c>
      <c r="G43" s="35">
        <v>53138.75</v>
      </c>
      <c r="H43" s="35">
        <v>61000</v>
      </c>
      <c r="I43" s="38">
        <v>42856.33</v>
      </c>
      <c r="J43" s="34">
        <f t="shared" si="5"/>
        <v>80.649864740890592</v>
      </c>
      <c r="K43" s="34">
        <f t="shared" si="4"/>
        <v>70.256278688524603</v>
      </c>
    </row>
    <row r="44" spans="2:11" x14ac:dyDescent="0.25">
      <c r="B44" s="4"/>
      <c r="C44" s="4"/>
      <c r="D44" s="4"/>
      <c r="E44" s="4">
        <v>3223</v>
      </c>
      <c r="F44" s="4" t="s">
        <v>63</v>
      </c>
      <c r="G44" s="35">
        <v>1653.64</v>
      </c>
      <c r="H44" s="35">
        <v>9702.7999999999993</v>
      </c>
      <c r="I44" s="38">
        <v>8552.52</v>
      </c>
      <c r="J44" s="34">
        <f t="shared" si="5"/>
        <v>517.19358506083552</v>
      </c>
      <c r="K44" s="34">
        <f t="shared" si="4"/>
        <v>88.144865399678451</v>
      </c>
    </row>
    <row r="45" spans="2:11" x14ac:dyDescent="0.25">
      <c r="B45" s="4"/>
      <c r="C45" s="4"/>
      <c r="D45" s="4"/>
      <c r="E45" s="4">
        <v>3224</v>
      </c>
      <c r="F45" s="4" t="s">
        <v>64</v>
      </c>
      <c r="G45" s="35">
        <v>1939.98</v>
      </c>
      <c r="H45" s="35">
        <v>1400</v>
      </c>
      <c r="I45" s="38">
        <v>1883.27</v>
      </c>
      <c r="J45" s="34">
        <f t="shared" ref="J45:J55" si="6">I45/G45*100</f>
        <v>97.076773987360681</v>
      </c>
      <c r="K45" s="34">
        <f t="shared" ref="K45:K49" si="7">I45/H45*100</f>
        <v>134.5192857142857</v>
      </c>
    </row>
    <row r="46" spans="2:11" x14ac:dyDescent="0.25">
      <c r="B46" s="4"/>
      <c r="C46" s="4"/>
      <c r="D46" s="4"/>
      <c r="E46" s="5">
        <v>3225</v>
      </c>
      <c r="F46" s="4" t="s">
        <v>65</v>
      </c>
      <c r="G46" s="35">
        <v>125</v>
      </c>
      <c r="H46" s="35">
        <v>1000</v>
      </c>
      <c r="I46" s="38">
        <v>626.15</v>
      </c>
      <c r="J46" s="34">
        <v>0</v>
      </c>
      <c r="K46" s="34">
        <v>0</v>
      </c>
    </row>
    <row r="47" spans="2:11" x14ac:dyDescent="0.25">
      <c r="B47" s="4"/>
      <c r="C47" s="4"/>
      <c r="D47" s="4"/>
      <c r="E47" s="5">
        <v>3227</v>
      </c>
      <c r="F47" s="4" t="s">
        <v>66</v>
      </c>
      <c r="G47" s="35">
        <v>0</v>
      </c>
      <c r="H47" s="35">
        <v>0</v>
      </c>
      <c r="I47" s="38">
        <v>0</v>
      </c>
      <c r="J47" s="34">
        <v>0</v>
      </c>
      <c r="K47" s="34">
        <v>0</v>
      </c>
    </row>
    <row r="48" spans="2:11" x14ac:dyDescent="0.25">
      <c r="B48" s="51"/>
      <c r="C48" s="51"/>
      <c r="D48" s="51">
        <v>323</v>
      </c>
      <c r="E48" s="52"/>
      <c r="F48" s="53" t="s">
        <v>67</v>
      </c>
      <c r="G48" s="50"/>
      <c r="H48" s="50"/>
      <c r="I48" s="54"/>
      <c r="J48" s="50"/>
      <c r="K48" s="50"/>
    </row>
    <row r="49" spans="2:11" x14ac:dyDescent="0.25">
      <c r="B49" s="4"/>
      <c r="C49" s="4"/>
      <c r="D49" s="4"/>
      <c r="E49" s="4">
        <v>3231</v>
      </c>
      <c r="F49" s="4" t="s">
        <v>68</v>
      </c>
      <c r="G49" s="35">
        <v>1871.81</v>
      </c>
      <c r="H49" s="35">
        <v>2500</v>
      </c>
      <c r="I49" s="38">
        <v>1410.28</v>
      </c>
      <c r="J49" s="34">
        <f t="shared" si="6"/>
        <v>75.343117089875577</v>
      </c>
      <c r="K49" s="34">
        <f t="shared" si="7"/>
        <v>56.411199999999994</v>
      </c>
    </row>
    <row r="50" spans="2:11" x14ac:dyDescent="0.25">
      <c r="B50" s="4"/>
      <c r="C50" s="4"/>
      <c r="D50" s="4"/>
      <c r="E50" s="4">
        <v>3232</v>
      </c>
      <c r="F50" s="4" t="s">
        <v>69</v>
      </c>
      <c r="G50" s="35">
        <v>5404.79</v>
      </c>
      <c r="H50" s="35">
        <v>1862</v>
      </c>
      <c r="I50" s="38">
        <v>1544.64</v>
      </c>
      <c r="J50" s="34">
        <f t="shared" si="6"/>
        <v>28.579093729821142</v>
      </c>
      <c r="K50" s="34">
        <f t="shared" ref="K50:K55" si="8">I50/H50*100</f>
        <v>82.955961331901179</v>
      </c>
    </row>
    <row r="51" spans="2:11" x14ac:dyDescent="0.25">
      <c r="B51" s="4"/>
      <c r="C51" s="4"/>
      <c r="D51" s="4"/>
      <c r="E51" s="4">
        <v>3234</v>
      </c>
      <c r="F51" s="4" t="s">
        <v>70</v>
      </c>
      <c r="G51" s="35">
        <v>6578.3</v>
      </c>
      <c r="H51" s="35">
        <v>9000</v>
      </c>
      <c r="I51" s="38">
        <v>8866.77</v>
      </c>
      <c r="J51" s="34">
        <f t="shared" si="6"/>
        <v>134.78816715564813</v>
      </c>
      <c r="K51" s="34">
        <f t="shared" si="8"/>
        <v>98.519666666666666</v>
      </c>
    </row>
    <row r="52" spans="2:11" x14ac:dyDescent="0.25">
      <c r="B52" s="4"/>
      <c r="C52" s="4"/>
      <c r="D52" s="4"/>
      <c r="E52" s="4">
        <v>3235</v>
      </c>
      <c r="F52" s="4" t="s">
        <v>71</v>
      </c>
      <c r="G52" s="35">
        <v>46062.8</v>
      </c>
      <c r="H52" s="35">
        <v>49000</v>
      </c>
      <c r="I52" s="38">
        <v>47935.48</v>
      </c>
      <c r="J52" s="34">
        <f t="shared" si="6"/>
        <v>104.06549319624511</v>
      </c>
      <c r="K52" s="34">
        <f t="shared" si="8"/>
        <v>97.827510204081634</v>
      </c>
    </row>
    <row r="53" spans="2:11" x14ac:dyDescent="0.25">
      <c r="B53" s="4"/>
      <c r="C53" s="4"/>
      <c r="D53" s="4"/>
      <c r="E53" s="4">
        <v>3236</v>
      </c>
      <c r="F53" s="4" t="s">
        <v>72</v>
      </c>
      <c r="G53" s="35">
        <v>457.62</v>
      </c>
      <c r="H53" s="35">
        <v>3200</v>
      </c>
      <c r="I53" s="38">
        <v>96.55</v>
      </c>
      <c r="J53" s="34">
        <f t="shared" si="6"/>
        <v>21.098291158603207</v>
      </c>
      <c r="K53" s="34">
        <f t="shared" si="8"/>
        <v>3.0171874999999999</v>
      </c>
    </row>
    <row r="54" spans="2:11" x14ac:dyDescent="0.25">
      <c r="B54" s="4"/>
      <c r="C54" s="4"/>
      <c r="D54" s="4"/>
      <c r="E54" s="4">
        <v>3237</v>
      </c>
      <c r="F54" s="4" t="s">
        <v>73</v>
      </c>
      <c r="G54" s="35">
        <v>1569.27</v>
      </c>
      <c r="H54" s="35">
        <v>3800</v>
      </c>
      <c r="I54" s="38">
        <v>1324.44</v>
      </c>
      <c r="J54" s="34">
        <v>0</v>
      </c>
      <c r="K54" s="34">
        <v>0</v>
      </c>
    </row>
    <row r="55" spans="2:11" x14ac:dyDescent="0.25">
      <c r="B55" s="4"/>
      <c r="C55" s="4"/>
      <c r="D55" s="4"/>
      <c r="E55" s="4">
        <v>3238</v>
      </c>
      <c r="F55" s="4" t="s">
        <v>74</v>
      </c>
      <c r="G55" s="35">
        <v>542.96</v>
      </c>
      <c r="H55" s="35">
        <v>2261</v>
      </c>
      <c r="I55" s="38">
        <v>829.6</v>
      </c>
      <c r="J55" s="34">
        <f t="shared" si="6"/>
        <v>152.79210254899073</v>
      </c>
      <c r="K55" s="34">
        <f t="shared" si="8"/>
        <v>36.691729323308273</v>
      </c>
    </row>
    <row r="56" spans="2:11" x14ac:dyDescent="0.25">
      <c r="B56" s="4"/>
      <c r="C56" s="4"/>
      <c r="D56" s="4"/>
      <c r="E56" s="4">
        <v>3239</v>
      </c>
      <c r="F56" s="4" t="s">
        <v>82</v>
      </c>
      <c r="G56" s="35">
        <v>3087.97</v>
      </c>
      <c r="H56" s="35">
        <v>15160</v>
      </c>
      <c r="I56" s="38">
        <v>6409.85</v>
      </c>
      <c r="J56" s="34">
        <f t="shared" ref="J56" si="9">I56/G56*100</f>
        <v>207.57487928963042</v>
      </c>
      <c r="K56" s="34">
        <f t="shared" ref="K56:K60" si="10">I56/H56*100</f>
        <v>42.281332453825861</v>
      </c>
    </row>
    <row r="57" spans="2:11" x14ac:dyDescent="0.25">
      <c r="B57" s="51"/>
      <c r="C57" s="51"/>
      <c r="D57" s="51">
        <v>324</v>
      </c>
      <c r="E57" s="51"/>
      <c r="F57" s="53" t="s">
        <v>90</v>
      </c>
      <c r="G57" s="147"/>
      <c r="H57" s="147"/>
      <c r="I57" s="148"/>
      <c r="J57" s="50"/>
      <c r="K57" s="50"/>
    </row>
    <row r="58" spans="2:11" x14ac:dyDescent="0.25">
      <c r="B58" s="4"/>
      <c r="C58" s="4"/>
      <c r="D58" s="4"/>
      <c r="E58" s="4">
        <v>3241</v>
      </c>
      <c r="F58" s="4" t="s">
        <v>91</v>
      </c>
      <c r="G58" s="35"/>
      <c r="H58" s="35">
        <v>0</v>
      </c>
      <c r="I58" s="38">
        <v>0</v>
      </c>
      <c r="J58" s="34"/>
      <c r="K58" s="34"/>
    </row>
    <row r="59" spans="2:11" x14ac:dyDescent="0.25">
      <c r="B59" s="51"/>
      <c r="C59" s="51"/>
      <c r="D59" s="51">
        <v>329</v>
      </c>
      <c r="E59" s="52"/>
      <c r="F59" s="53" t="s">
        <v>75</v>
      </c>
      <c r="G59" s="50"/>
      <c r="H59" s="50"/>
      <c r="I59" s="54"/>
      <c r="J59" s="50"/>
      <c r="K59" s="50"/>
    </row>
    <row r="60" spans="2:11" x14ac:dyDescent="0.25">
      <c r="B60" s="4"/>
      <c r="C60" s="4"/>
      <c r="D60" s="4"/>
      <c r="E60" s="4">
        <v>3292</v>
      </c>
      <c r="F60" s="4" t="s">
        <v>76</v>
      </c>
      <c r="G60" s="35">
        <v>169.47</v>
      </c>
      <c r="H60" s="35">
        <v>1327.23</v>
      </c>
      <c r="I60" s="38">
        <v>615.79</v>
      </c>
      <c r="J60" s="34">
        <v>0</v>
      </c>
      <c r="K60" s="34">
        <f t="shared" si="10"/>
        <v>46.396630576463757</v>
      </c>
    </row>
    <row r="61" spans="2:11" x14ac:dyDescent="0.25">
      <c r="B61" s="4"/>
      <c r="C61" s="4"/>
      <c r="D61" s="4"/>
      <c r="E61" s="4">
        <v>3293</v>
      </c>
      <c r="F61" s="4" t="s">
        <v>77</v>
      </c>
      <c r="G61" s="35">
        <v>0</v>
      </c>
      <c r="H61" s="35">
        <v>0</v>
      </c>
      <c r="I61" s="38">
        <v>0</v>
      </c>
      <c r="J61" s="34">
        <v>0</v>
      </c>
      <c r="K61" s="34">
        <v>0</v>
      </c>
    </row>
    <row r="62" spans="2:11" x14ac:dyDescent="0.25">
      <c r="B62" s="4"/>
      <c r="C62" s="4"/>
      <c r="D62" s="4"/>
      <c r="E62" s="4">
        <v>3294</v>
      </c>
      <c r="F62" s="4" t="s">
        <v>78</v>
      </c>
      <c r="G62" s="35">
        <v>150</v>
      </c>
      <c r="H62" s="35">
        <v>200</v>
      </c>
      <c r="I62" s="38">
        <v>140</v>
      </c>
      <c r="J62" s="34">
        <f t="shared" ref="J62:J68" si="11">I62/G62*100</f>
        <v>93.333333333333329</v>
      </c>
      <c r="K62" s="34">
        <f t="shared" ref="K62:K64" si="12">I62/H62*100</f>
        <v>70</v>
      </c>
    </row>
    <row r="63" spans="2:11" x14ac:dyDescent="0.25">
      <c r="B63" s="4"/>
      <c r="C63" s="4"/>
      <c r="D63" s="4"/>
      <c r="E63" s="4">
        <v>3295</v>
      </c>
      <c r="F63" s="4" t="s">
        <v>161</v>
      </c>
      <c r="G63" s="35">
        <v>3492</v>
      </c>
      <c r="H63" s="35">
        <v>0</v>
      </c>
      <c r="I63" s="38">
        <v>2520</v>
      </c>
      <c r="J63" s="34">
        <f t="shared" si="11"/>
        <v>72.164948453608247</v>
      </c>
      <c r="K63" s="34">
        <v>0</v>
      </c>
    </row>
    <row r="64" spans="2:11" x14ac:dyDescent="0.25">
      <c r="B64" s="4"/>
      <c r="C64" s="4"/>
      <c r="D64" s="4"/>
      <c r="E64" s="4">
        <v>3299</v>
      </c>
      <c r="F64" s="4" t="s">
        <v>75</v>
      </c>
      <c r="G64" s="35">
        <v>389.59</v>
      </c>
      <c r="H64" s="35">
        <v>3140</v>
      </c>
      <c r="I64" s="38">
        <v>927.94</v>
      </c>
      <c r="J64" s="34">
        <f t="shared" si="11"/>
        <v>238.18373161528791</v>
      </c>
      <c r="K64" s="34">
        <f t="shared" si="12"/>
        <v>29.552229299363059</v>
      </c>
    </row>
    <row r="65" spans="2:11" x14ac:dyDescent="0.25">
      <c r="B65" s="51"/>
      <c r="C65" s="51">
        <v>34</v>
      </c>
      <c r="D65" s="51">
        <v>343</v>
      </c>
      <c r="E65" s="52">
        <v>3431</v>
      </c>
      <c r="F65" s="53" t="s">
        <v>79</v>
      </c>
      <c r="G65" s="50" t="s">
        <v>162</v>
      </c>
      <c r="H65" s="50">
        <v>0</v>
      </c>
      <c r="I65" s="54">
        <v>0</v>
      </c>
      <c r="J65" s="50" t="e">
        <f t="shared" si="11"/>
        <v>#VALUE!</v>
      </c>
      <c r="K65" s="50"/>
    </row>
    <row r="66" spans="2:11" x14ac:dyDescent="0.25">
      <c r="B66" s="51"/>
      <c r="C66" s="51">
        <v>37</v>
      </c>
      <c r="D66" s="51">
        <v>372</v>
      </c>
      <c r="E66" s="51">
        <v>3721</v>
      </c>
      <c r="F66" s="53" t="s">
        <v>84</v>
      </c>
      <c r="G66" s="50">
        <v>0</v>
      </c>
      <c r="H66" s="50">
        <v>0</v>
      </c>
      <c r="I66" s="54">
        <v>0</v>
      </c>
      <c r="J66" s="50">
        <v>0</v>
      </c>
      <c r="K66" s="50">
        <v>0</v>
      </c>
    </row>
    <row r="67" spans="2:11" x14ac:dyDescent="0.25">
      <c r="B67" s="51"/>
      <c r="C67" s="51">
        <v>38</v>
      </c>
      <c r="D67" s="51">
        <v>381</v>
      </c>
      <c r="E67" s="51">
        <v>3811</v>
      </c>
      <c r="F67" s="53" t="s">
        <v>83</v>
      </c>
      <c r="G67" s="50">
        <v>0</v>
      </c>
      <c r="H67" s="50">
        <v>0</v>
      </c>
      <c r="I67" s="54">
        <v>0</v>
      </c>
      <c r="J67" s="50">
        <v>0</v>
      </c>
      <c r="K67" s="50">
        <v>0</v>
      </c>
    </row>
    <row r="68" spans="2:11" x14ac:dyDescent="0.25">
      <c r="B68" s="51"/>
      <c r="C68" s="51"/>
      <c r="D68" s="51"/>
      <c r="E68" s="51">
        <v>3812</v>
      </c>
      <c r="F68" s="53" t="s">
        <v>136</v>
      </c>
      <c r="G68" s="50">
        <v>0</v>
      </c>
      <c r="H68" s="50">
        <v>0</v>
      </c>
      <c r="I68" s="54">
        <v>0</v>
      </c>
      <c r="J68" s="50" t="e">
        <f t="shared" si="11"/>
        <v>#DIV/0!</v>
      </c>
      <c r="K68" s="50" t="e">
        <f t="shared" ref="K68:K69" si="13">I68/H68*100</f>
        <v>#DIV/0!</v>
      </c>
    </row>
    <row r="69" spans="2:11" x14ac:dyDescent="0.25">
      <c r="B69" s="55">
        <v>4</v>
      </c>
      <c r="C69" s="55"/>
      <c r="D69" s="55"/>
      <c r="E69" s="55"/>
      <c r="F69" s="56" t="s">
        <v>5</v>
      </c>
      <c r="G69" s="50">
        <v>17761.45</v>
      </c>
      <c r="H69" s="50"/>
      <c r="I69" s="50">
        <v>30634.43</v>
      </c>
      <c r="J69" s="50">
        <v>0</v>
      </c>
      <c r="K69" s="50" t="e">
        <f t="shared" si="13"/>
        <v>#DIV/0!</v>
      </c>
    </row>
  </sheetData>
  <mergeCells count="8">
    <mergeCell ref="B4:K4"/>
    <mergeCell ref="B2:K2"/>
    <mergeCell ref="B29:F29"/>
    <mergeCell ref="B30:F30"/>
    <mergeCell ref="B8:F8"/>
    <mergeCell ref="B9:F9"/>
    <mergeCell ref="B6:K6"/>
    <mergeCell ref="B28:F28"/>
  </mergeCells>
  <pageMargins left="0.7" right="0.7" top="0.75" bottom="0.75" header="0.3" footer="0.3"/>
  <pageSetup paperSize="9" scale="6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39"/>
  <sheetViews>
    <sheetView tabSelected="1" workbookViewId="0">
      <selection activeCell="P27" sqref="P27"/>
    </sheetView>
  </sheetViews>
  <sheetFormatPr defaultRowHeight="15" x14ac:dyDescent="0.25"/>
  <cols>
    <col min="2" max="2" width="37.7109375" customWidth="1"/>
    <col min="3" max="5" width="25.28515625" customWidth="1"/>
    <col min="6" max="7" width="15.7109375" customWidth="1"/>
  </cols>
  <sheetData>
    <row r="1" spans="1:7" ht="18" x14ac:dyDescent="0.25">
      <c r="B1" s="1"/>
      <c r="C1" s="1"/>
      <c r="D1" s="1"/>
      <c r="E1" s="2"/>
      <c r="F1" s="2"/>
      <c r="G1" s="2"/>
    </row>
    <row r="2" spans="1:7" ht="15.75" customHeight="1" x14ac:dyDescent="0.25">
      <c r="B2" s="164" t="s">
        <v>21</v>
      </c>
      <c r="C2" s="164"/>
      <c r="D2" s="164"/>
      <c r="E2" s="164"/>
      <c r="F2" s="164"/>
      <c r="G2" s="164"/>
    </row>
    <row r="3" spans="1:7" ht="18" x14ac:dyDescent="0.25">
      <c r="B3" s="20"/>
      <c r="C3" s="20"/>
      <c r="D3" s="20"/>
      <c r="E3" s="21"/>
      <c r="F3" s="21"/>
      <c r="G3" s="21"/>
    </row>
    <row r="4" spans="1:7" ht="31.5" customHeight="1" x14ac:dyDescent="0.25">
      <c r="B4" s="141" t="s">
        <v>6</v>
      </c>
      <c r="C4" s="142" t="s">
        <v>177</v>
      </c>
      <c r="D4" s="141" t="s">
        <v>178</v>
      </c>
      <c r="E4" s="142" t="s">
        <v>179</v>
      </c>
      <c r="F4" s="141" t="s">
        <v>10</v>
      </c>
      <c r="G4" s="141" t="s">
        <v>23</v>
      </c>
    </row>
    <row r="5" spans="1:7" s="13" customFormat="1" ht="11.25" x14ac:dyDescent="0.2">
      <c r="B5" s="143">
        <v>1</v>
      </c>
      <c r="C5" s="143">
        <v>2</v>
      </c>
      <c r="D5" s="143">
        <v>3</v>
      </c>
      <c r="E5" s="143">
        <v>4</v>
      </c>
      <c r="F5" s="143" t="s">
        <v>42</v>
      </c>
      <c r="G5" s="143" t="s">
        <v>43</v>
      </c>
    </row>
    <row r="6" spans="1:7" x14ac:dyDescent="0.25">
      <c r="A6" s="19"/>
      <c r="B6" s="47" t="s">
        <v>20</v>
      </c>
      <c r="C6" s="48">
        <f>C7+C13+C15+C17+C18+C19+C20+C21+C22</f>
        <v>725980.5</v>
      </c>
      <c r="D6" s="57">
        <f>D7+D13+D15+D17+D18+D19+D20+D21+D22</f>
        <v>1738634.3299999998</v>
      </c>
      <c r="E6" s="58">
        <f>E7+E13+E15+E17+E18+E19+E20+E21+E22</f>
        <v>819671.52999999991</v>
      </c>
      <c r="F6" s="59">
        <f>E6/C6*100</f>
        <v>112.90544718487617</v>
      </c>
      <c r="G6" s="59">
        <f>E6/D6*100</f>
        <v>47.144561444383761</v>
      </c>
    </row>
    <row r="7" spans="1:7" x14ac:dyDescent="0.25">
      <c r="B7" s="60" t="s">
        <v>18</v>
      </c>
      <c r="C7" s="61">
        <f>C8+C9+C10+C11</f>
        <v>88314.49</v>
      </c>
      <c r="D7" s="61">
        <f>D8+D9+D10+D11+D12</f>
        <v>122397</v>
      </c>
      <c r="E7" s="62">
        <f>E8+E9+E10+E11+E12</f>
        <v>101844.29</v>
      </c>
      <c r="F7" s="63">
        <f t="shared" ref="F7:F20" si="0">E7/C7*100</f>
        <v>115.3200227958062</v>
      </c>
      <c r="G7" s="63">
        <f t="shared" ref="G7:G20" si="1">E7/D7*100</f>
        <v>83.208158696700067</v>
      </c>
    </row>
    <row r="8" spans="1:7" x14ac:dyDescent="0.25">
      <c r="B8" s="18" t="s">
        <v>17</v>
      </c>
      <c r="C8" s="35">
        <v>7545.91</v>
      </c>
      <c r="D8" s="35">
        <v>24377.19</v>
      </c>
      <c r="E8" s="38">
        <v>21320.62</v>
      </c>
      <c r="F8" s="32">
        <f t="shared" si="0"/>
        <v>282.54537888737076</v>
      </c>
      <c r="G8" s="32">
        <f t="shared" si="1"/>
        <v>87.461352190305774</v>
      </c>
    </row>
    <row r="9" spans="1:7" x14ac:dyDescent="0.25">
      <c r="B9" s="17" t="s">
        <v>44</v>
      </c>
      <c r="C9" s="35">
        <v>0</v>
      </c>
      <c r="D9" s="35">
        <v>0</v>
      </c>
      <c r="E9" s="38">
        <v>0</v>
      </c>
      <c r="F9" s="32">
        <v>0</v>
      </c>
      <c r="G9" s="32">
        <v>0</v>
      </c>
    </row>
    <row r="10" spans="1:7" x14ac:dyDescent="0.25">
      <c r="B10" s="17" t="s">
        <v>45</v>
      </c>
      <c r="C10" s="35">
        <v>0</v>
      </c>
      <c r="D10" s="35">
        <v>0</v>
      </c>
      <c r="E10" s="38">
        <v>0</v>
      </c>
      <c r="F10" s="32">
        <v>0</v>
      </c>
      <c r="G10" s="32">
        <v>0</v>
      </c>
    </row>
    <row r="11" spans="1:7" x14ac:dyDescent="0.25">
      <c r="B11" s="16" t="s">
        <v>49</v>
      </c>
      <c r="C11" s="35">
        <v>80768.58</v>
      </c>
      <c r="D11" s="41">
        <v>98019.81</v>
      </c>
      <c r="E11" s="38">
        <v>80523.67</v>
      </c>
      <c r="F11" s="32">
        <f t="shared" si="0"/>
        <v>99.696775652116202</v>
      </c>
      <c r="G11" s="32">
        <f t="shared" si="1"/>
        <v>82.150404086684119</v>
      </c>
    </row>
    <row r="12" spans="1:7" x14ac:dyDescent="0.25">
      <c r="B12" s="16" t="s">
        <v>86</v>
      </c>
      <c r="C12" s="35">
        <v>0</v>
      </c>
      <c r="D12" s="41">
        <v>0</v>
      </c>
      <c r="E12" s="38">
        <v>0</v>
      </c>
      <c r="F12" s="32">
        <v>0</v>
      </c>
      <c r="G12" s="32">
        <v>0</v>
      </c>
    </row>
    <row r="13" spans="1:7" x14ac:dyDescent="0.25">
      <c r="B13" s="60" t="s">
        <v>16</v>
      </c>
      <c r="C13" s="61">
        <f>C14</f>
        <v>3560.79</v>
      </c>
      <c r="D13" s="64">
        <f>D14</f>
        <v>20000</v>
      </c>
      <c r="E13" s="62">
        <f>E14</f>
        <v>2422.12</v>
      </c>
      <c r="F13" s="63">
        <f>E13/C13*100</f>
        <v>68.021983885598416</v>
      </c>
      <c r="G13" s="63">
        <f t="shared" si="1"/>
        <v>12.1106</v>
      </c>
    </row>
    <row r="14" spans="1:7" x14ac:dyDescent="0.25">
      <c r="B14" s="16" t="s">
        <v>15</v>
      </c>
      <c r="C14" s="35">
        <v>3560.79</v>
      </c>
      <c r="D14" s="41">
        <v>20000</v>
      </c>
      <c r="E14" s="38">
        <v>2422.12</v>
      </c>
      <c r="F14" s="32">
        <f>E14/C14*100</f>
        <v>68.021983885598416</v>
      </c>
      <c r="G14" s="32">
        <f t="shared" si="1"/>
        <v>12.1106</v>
      </c>
    </row>
    <row r="15" spans="1:7" x14ac:dyDescent="0.25">
      <c r="B15" s="60" t="s">
        <v>46</v>
      </c>
      <c r="C15" s="61">
        <v>1049.7</v>
      </c>
      <c r="D15" s="64">
        <f>D16</f>
        <v>63000</v>
      </c>
      <c r="E15" s="62">
        <f>E16</f>
        <v>17446</v>
      </c>
      <c r="F15" s="63">
        <f t="shared" si="0"/>
        <v>1661.9986662856054</v>
      </c>
      <c r="G15" s="63">
        <f t="shared" si="1"/>
        <v>27.69206349206349</v>
      </c>
    </row>
    <row r="16" spans="1:7" x14ac:dyDescent="0.25">
      <c r="B16" s="16" t="s">
        <v>47</v>
      </c>
      <c r="C16" s="35">
        <v>18001.34</v>
      </c>
      <c r="D16" s="41">
        <v>63000</v>
      </c>
      <c r="E16" s="38">
        <v>17446</v>
      </c>
      <c r="F16" s="32">
        <f t="shared" si="0"/>
        <v>96.915007438335138</v>
      </c>
      <c r="G16" s="32">
        <f t="shared" si="1"/>
        <v>27.69206349206349</v>
      </c>
    </row>
    <row r="17" spans="2:7" x14ac:dyDescent="0.25">
      <c r="B17" s="65" t="s">
        <v>48</v>
      </c>
      <c r="C17" s="61">
        <v>3512</v>
      </c>
      <c r="D17" s="64">
        <v>5293.4</v>
      </c>
      <c r="E17" s="62">
        <v>15319.25</v>
      </c>
      <c r="F17" s="63">
        <f t="shared" si="0"/>
        <v>436.1973234624146</v>
      </c>
      <c r="G17" s="63">
        <f t="shared" si="1"/>
        <v>289.40284127403942</v>
      </c>
    </row>
    <row r="18" spans="2:7" x14ac:dyDescent="0.25">
      <c r="B18" s="65" t="s">
        <v>190</v>
      </c>
      <c r="C18" s="61">
        <v>629543.52</v>
      </c>
      <c r="D18" s="66">
        <v>1425839.53</v>
      </c>
      <c r="E18" s="67">
        <v>648669.75</v>
      </c>
      <c r="F18" s="63">
        <f t="shared" si="0"/>
        <v>103.03811085212982</v>
      </c>
      <c r="G18" s="63">
        <f t="shared" si="1"/>
        <v>45.493881769430253</v>
      </c>
    </row>
    <row r="19" spans="2:7" x14ac:dyDescent="0.25">
      <c r="B19" s="65" t="s">
        <v>191</v>
      </c>
      <c r="C19" s="61">
        <v>0</v>
      </c>
      <c r="D19" s="64">
        <v>90495</v>
      </c>
      <c r="E19" s="62">
        <v>28734.12</v>
      </c>
      <c r="F19" s="63" t="e">
        <f t="shared" si="0"/>
        <v>#DIV/0!</v>
      </c>
      <c r="G19" s="63">
        <f t="shared" si="1"/>
        <v>31.75216310293386</v>
      </c>
    </row>
    <row r="20" spans="2:7" x14ac:dyDescent="0.25">
      <c r="B20" s="65" t="s">
        <v>192</v>
      </c>
      <c r="C20" s="61">
        <v>0</v>
      </c>
      <c r="D20" s="64">
        <v>10509.4</v>
      </c>
      <c r="E20" s="62">
        <v>5236</v>
      </c>
      <c r="F20" s="63" t="e">
        <f t="shared" si="0"/>
        <v>#DIV/0!</v>
      </c>
      <c r="G20" s="63">
        <f t="shared" si="1"/>
        <v>49.822064056939503</v>
      </c>
    </row>
    <row r="21" spans="2:7" x14ac:dyDescent="0.25">
      <c r="B21" s="60" t="s">
        <v>193</v>
      </c>
      <c r="C21" s="61">
        <v>0</v>
      </c>
      <c r="D21" s="64">
        <v>1100</v>
      </c>
      <c r="E21" s="62">
        <v>0</v>
      </c>
      <c r="F21" s="68">
        <v>0</v>
      </c>
      <c r="G21" s="68">
        <v>0</v>
      </c>
    </row>
    <row r="22" spans="2:7" ht="25.5" x14ac:dyDescent="0.25">
      <c r="B22" s="60" t="s">
        <v>87</v>
      </c>
      <c r="C22" s="61">
        <v>0</v>
      </c>
      <c r="D22" s="64">
        <v>0</v>
      </c>
      <c r="E22" s="62">
        <v>0</v>
      </c>
      <c r="F22" s="63">
        <v>0</v>
      </c>
      <c r="G22" s="63">
        <v>0</v>
      </c>
    </row>
    <row r="23" spans="2:7" ht="15.75" customHeight="1" x14ac:dyDescent="0.25">
      <c r="B23" s="47" t="s">
        <v>19</v>
      </c>
      <c r="C23" s="48">
        <f>SUM(C24+C30+C32+C34+C35+C36+C37+C38+C39)</f>
        <v>742610.89</v>
      </c>
      <c r="D23" s="57">
        <f>D24+D30+D32+D34+D35+D36+D37+D38+D39</f>
        <v>1737252.84</v>
      </c>
      <c r="E23" s="58">
        <f>E24+E30+E32+E34+E35+E36+E37+E38+E39</f>
        <v>807882.21000000008</v>
      </c>
      <c r="F23" s="59">
        <f>E23/C23*100</f>
        <v>108.7894374939748</v>
      </c>
      <c r="G23" s="59">
        <f>E23/D23*100</f>
        <v>46.503432971794709</v>
      </c>
    </row>
    <row r="24" spans="2:7" ht="15.75" customHeight="1" x14ac:dyDescent="0.25">
      <c r="B24" s="60" t="s">
        <v>18</v>
      </c>
      <c r="C24" s="61">
        <f>C25+C26+C27+C28+C29</f>
        <v>88314.49</v>
      </c>
      <c r="D24" s="61">
        <f>D25+D26+D27+D28+D29</f>
        <v>122397</v>
      </c>
      <c r="E24" s="62">
        <f>E25+E26+E27+E28+E29</f>
        <v>101844.29</v>
      </c>
      <c r="F24" s="63">
        <f>E24/C24*100</f>
        <v>115.3200227958062</v>
      </c>
      <c r="G24" s="63">
        <f t="shared" ref="G24:G37" si="2">E24/D24*100</f>
        <v>83.208158696700067</v>
      </c>
    </row>
    <row r="25" spans="2:7" x14ac:dyDescent="0.25">
      <c r="B25" s="18" t="s">
        <v>17</v>
      </c>
      <c r="C25" s="35">
        <v>7545.91</v>
      </c>
      <c r="D25" s="35">
        <v>24377.19</v>
      </c>
      <c r="E25" s="38">
        <v>21320.62</v>
      </c>
      <c r="F25" s="32">
        <f t="shared" ref="F25" si="3">E25/C25*100</f>
        <v>282.54537888737076</v>
      </c>
      <c r="G25" s="32">
        <f t="shared" si="2"/>
        <v>87.461352190305774</v>
      </c>
    </row>
    <row r="26" spans="2:7" x14ac:dyDescent="0.25">
      <c r="B26" s="17" t="s">
        <v>44</v>
      </c>
      <c r="C26" s="35">
        <v>0</v>
      </c>
      <c r="D26" s="35">
        <v>0</v>
      </c>
      <c r="E26" s="38">
        <v>0</v>
      </c>
      <c r="F26" s="32">
        <v>0</v>
      </c>
      <c r="G26" s="32">
        <v>0</v>
      </c>
    </row>
    <row r="27" spans="2:7" x14ac:dyDescent="0.25">
      <c r="B27" s="17" t="s">
        <v>45</v>
      </c>
      <c r="C27" s="35">
        <v>0</v>
      </c>
      <c r="D27" s="35">
        <v>0</v>
      </c>
      <c r="E27" s="38">
        <v>0</v>
      </c>
      <c r="F27" s="32">
        <v>0</v>
      </c>
      <c r="G27" s="32">
        <v>0</v>
      </c>
    </row>
    <row r="28" spans="2:7" x14ac:dyDescent="0.25">
      <c r="B28" s="16" t="s">
        <v>49</v>
      </c>
      <c r="C28" s="35">
        <v>80768.58</v>
      </c>
      <c r="D28" s="41">
        <v>98019.81</v>
      </c>
      <c r="E28" s="38">
        <v>80523.67</v>
      </c>
      <c r="F28" s="32">
        <f t="shared" ref="F28:F35" si="4">E28/C28*100</f>
        <v>99.696775652116202</v>
      </c>
      <c r="G28" s="32">
        <f t="shared" si="2"/>
        <v>82.150404086684119</v>
      </c>
    </row>
    <row r="29" spans="2:7" x14ac:dyDescent="0.25">
      <c r="B29" s="16" t="s">
        <v>86</v>
      </c>
      <c r="C29" s="35">
        <v>0</v>
      </c>
      <c r="D29" s="41">
        <v>0</v>
      </c>
      <c r="E29" s="38">
        <v>0</v>
      </c>
      <c r="F29" s="32">
        <v>0</v>
      </c>
      <c r="G29" s="32">
        <v>0</v>
      </c>
    </row>
    <row r="30" spans="2:7" x14ac:dyDescent="0.25">
      <c r="B30" s="60" t="s">
        <v>16</v>
      </c>
      <c r="C30" s="61">
        <v>3560.79</v>
      </c>
      <c r="D30" s="64">
        <v>20000</v>
      </c>
      <c r="E30" s="62">
        <v>2422.12</v>
      </c>
      <c r="F30" s="63">
        <f>E30/C30*100</f>
        <v>68.021983885598416</v>
      </c>
      <c r="G30" s="63">
        <f t="shared" si="2"/>
        <v>12.1106</v>
      </c>
    </row>
    <row r="31" spans="2:7" x14ac:dyDescent="0.25">
      <c r="B31" s="16" t="s">
        <v>15</v>
      </c>
      <c r="C31" s="35">
        <v>3560.79</v>
      </c>
      <c r="D31" s="41">
        <v>20000</v>
      </c>
      <c r="E31" s="38">
        <v>2422.12</v>
      </c>
      <c r="F31" s="32">
        <f>E31/C31*100</f>
        <v>68.021983885598416</v>
      </c>
      <c r="G31" s="32">
        <f t="shared" si="2"/>
        <v>12.1106</v>
      </c>
    </row>
    <row r="32" spans="2:7" x14ac:dyDescent="0.25">
      <c r="B32" s="60" t="s">
        <v>46</v>
      </c>
      <c r="C32" s="61">
        <v>18001.34</v>
      </c>
      <c r="D32" s="64">
        <v>63000</v>
      </c>
      <c r="E32" s="62">
        <v>17446</v>
      </c>
      <c r="F32" s="63">
        <f t="shared" si="4"/>
        <v>96.915007438335138</v>
      </c>
      <c r="G32" s="63">
        <f t="shared" si="2"/>
        <v>27.69206349206349</v>
      </c>
    </row>
    <row r="33" spans="2:7" x14ac:dyDescent="0.25">
      <c r="B33" s="16" t="s">
        <v>47</v>
      </c>
      <c r="C33" s="35">
        <v>18001.34</v>
      </c>
      <c r="D33" s="41">
        <v>63000</v>
      </c>
      <c r="E33" s="38">
        <v>17446</v>
      </c>
      <c r="F33" s="32">
        <f t="shared" si="4"/>
        <v>96.915007438335138</v>
      </c>
      <c r="G33" s="32">
        <f t="shared" si="2"/>
        <v>27.69206349206349</v>
      </c>
    </row>
    <row r="34" spans="2:7" x14ac:dyDescent="0.25">
      <c r="B34" s="65" t="s">
        <v>48</v>
      </c>
      <c r="C34" s="61">
        <v>3073.67</v>
      </c>
      <c r="D34" s="64">
        <v>3837.59</v>
      </c>
      <c r="E34" s="62">
        <v>3513</v>
      </c>
      <c r="F34" s="63">
        <f t="shared" si="4"/>
        <v>114.29333663015223</v>
      </c>
      <c r="G34" s="63">
        <f t="shared" si="2"/>
        <v>91.541827032069605</v>
      </c>
    </row>
    <row r="35" spans="2:7" x14ac:dyDescent="0.25">
      <c r="B35" s="65" t="s">
        <v>50</v>
      </c>
      <c r="C35" s="61">
        <v>629543.52</v>
      </c>
      <c r="D35" s="66">
        <v>1425839.53</v>
      </c>
      <c r="E35" s="67">
        <v>648669.75</v>
      </c>
      <c r="F35" s="63">
        <f t="shared" si="4"/>
        <v>103.03811085212982</v>
      </c>
      <c r="G35" s="63">
        <f t="shared" si="2"/>
        <v>45.493881769430253</v>
      </c>
    </row>
    <row r="36" spans="2:7" x14ac:dyDescent="0.25">
      <c r="B36" s="65" t="s">
        <v>191</v>
      </c>
      <c r="C36" s="61">
        <v>0</v>
      </c>
      <c r="D36" s="64">
        <v>90495</v>
      </c>
      <c r="E36" s="62">
        <v>28734.12</v>
      </c>
      <c r="F36" s="63" t="e">
        <f>E36/C36*100</f>
        <v>#DIV/0!</v>
      </c>
      <c r="G36" s="63">
        <f t="shared" si="2"/>
        <v>31.75216310293386</v>
      </c>
    </row>
    <row r="37" spans="2:7" x14ac:dyDescent="0.25">
      <c r="B37" s="65" t="s">
        <v>192</v>
      </c>
      <c r="C37" s="61">
        <v>0</v>
      </c>
      <c r="D37" s="64">
        <v>10509.4</v>
      </c>
      <c r="E37" s="62">
        <v>5236</v>
      </c>
      <c r="F37" s="63"/>
      <c r="G37" s="63"/>
    </row>
    <row r="38" spans="2:7" x14ac:dyDescent="0.25">
      <c r="B38" s="60" t="s">
        <v>51</v>
      </c>
      <c r="C38" s="61">
        <v>49.1</v>
      </c>
      <c r="D38" s="64">
        <v>1100</v>
      </c>
      <c r="E38" s="62">
        <v>0</v>
      </c>
      <c r="F38" s="68">
        <v>0</v>
      </c>
      <c r="G38" s="68">
        <v>3.03</v>
      </c>
    </row>
    <row r="39" spans="2:7" ht="25.5" x14ac:dyDescent="0.25">
      <c r="B39" s="60" t="s">
        <v>87</v>
      </c>
      <c r="C39" s="61">
        <v>67.98</v>
      </c>
      <c r="D39" s="64">
        <v>74.319999999999993</v>
      </c>
      <c r="E39" s="62">
        <v>16.93</v>
      </c>
      <c r="F39" s="63">
        <f>E39/C39*100</f>
        <v>24.904383642247719</v>
      </c>
      <c r="G39" s="63">
        <f>E39/D39*100</f>
        <v>22.779870828848225</v>
      </c>
    </row>
  </sheetData>
  <mergeCells count="1">
    <mergeCell ref="B2:G2"/>
  </mergeCells>
  <pageMargins left="0.7" right="0.7" top="0.75" bottom="0.75" header="0.3" footer="0.3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G10"/>
  <sheetViews>
    <sheetView workbookViewId="0">
      <selection activeCell="E13" sqref="E13:E14"/>
    </sheetView>
  </sheetViews>
  <sheetFormatPr defaultRowHeight="15" x14ac:dyDescent="0.25"/>
  <cols>
    <col min="2" max="2" width="37.7109375" customWidth="1"/>
    <col min="3" max="5" width="25.28515625" customWidth="1"/>
    <col min="6" max="7" width="15.7109375" customWidth="1"/>
  </cols>
  <sheetData>
    <row r="1" spans="2:7" ht="18" x14ac:dyDescent="0.25">
      <c r="B1" s="1"/>
      <c r="C1" s="1"/>
      <c r="D1" s="1"/>
      <c r="E1" s="2"/>
      <c r="F1" s="2"/>
      <c r="G1" s="2"/>
    </row>
    <row r="2" spans="2:7" ht="15.75" customHeight="1" x14ac:dyDescent="0.25">
      <c r="B2" s="164" t="s">
        <v>22</v>
      </c>
      <c r="C2" s="164"/>
      <c r="D2" s="164"/>
      <c r="E2" s="164"/>
      <c r="F2" s="164"/>
      <c r="G2" s="164"/>
    </row>
    <row r="3" spans="2:7" ht="18" x14ac:dyDescent="0.25">
      <c r="B3" s="20"/>
      <c r="C3" s="20"/>
      <c r="D3" s="20"/>
      <c r="E3" s="21"/>
      <c r="F3" s="21"/>
      <c r="G3" s="21"/>
    </row>
    <row r="4" spans="2:7" ht="31.5" customHeight="1" x14ac:dyDescent="0.25">
      <c r="B4" s="141" t="s">
        <v>6</v>
      </c>
      <c r="C4" s="142" t="s">
        <v>177</v>
      </c>
      <c r="D4" s="141" t="s">
        <v>178</v>
      </c>
      <c r="E4" s="142" t="s">
        <v>179</v>
      </c>
      <c r="F4" s="141" t="s">
        <v>10</v>
      </c>
      <c r="G4" s="141" t="s">
        <v>23</v>
      </c>
    </row>
    <row r="5" spans="2:7" s="13" customFormat="1" ht="11.25" x14ac:dyDescent="0.2">
      <c r="B5" s="143">
        <v>1</v>
      </c>
      <c r="C5" s="143">
        <v>2</v>
      </c>
      <c r="D5" s="143">
        <v>3</v>
      </c>
      <c r="E5" s="143">
        <v>4</v>
      </c>
      <c r="F5" s="143" t="s">
        <v>42</v>
      </c>
      <c r="G5" s="143" t="s">
        <v>43</v>
      </c>
    </row>
    <row r="6" spans="2:7" ht="15.75" customHeight="1" x14ac:dyDescent="0.25">
      <c r="B6" s="60" t="s">
        <v>7</v>
      </c>
      <c r="C6" s="144"/>
      <c r="D6" s="71"/>
      <c r="E6" s="73"/>
      <c r="F6" s="63" t="e">
        <f>E6/C6*100</f>
        <v>#DIV/0!</v>
      </c>
      <c r="G6" s="63" t="e">
        <f>E6/D6*100</f>
        <v>#DIV/0!</v>
      </c>
    </row>
    <row r="7" spans="2:7" ht="15.75" customHeight="1" x14ac:dyDescent="0.25">
      <c r="B7" s="72" t="s">
        <v>52</v>
      </c>
      <c r="C7" s="144"/>
      <c r="D7" s="74"/>
      <c r="E7" s="73"/>
      <c r="F7" s="75" t="e">
        <f t="shared" ref="F7:F10" si="0">E7/C7*100</f>
        <v>#DIV/0!</v>
      </c>
      <c r="G7" s="75" t="e">
        <f t="shared" ref="G7:G10" si="1">E7/D7*100</f>
        <v>#DIV/0!</v>
      </c>
    </row>
    <row r="8" spans="2:7" x14ac:dyDescent="0.25">
      <c r="B8" s="72" t="s">
        <v>53</v>
      </c>
      <c r="C8" s="73">
        <v>800391.97</v>
      </c>
      <c r="D8" s="74">
        <v>1738634.33</v>
      </c>
      <c r="E8" s="73">
        <v>819671.53</v>
      </c>
      <c r="F8" s="75">
        <f t="shared" si="0"/>
        <v>102.40876479557886</v>
      </c>
      <c r="G8" s="75">
        <f t="shared" si="1"/>
        <v>47.144561444383761</v>
      </c>
    </row>
    <row r="9" spans="2:7" x14ac:dyDescent="0.25">
      <c r="B9" s="16" t="s">
        <v>54</v>
      </c>
      <c r="C9" s="33">
        <v>800391.97</v>
      </c>
      <c r="D9" s="38">
        <v>1738634.33</v>
      </c>
      <c r="E9" s="33">
        <v>819671.53</v>
      </c>
      <c r="F9" s="32">
        <f t="shared" si="0"/>
        <v>102.40876479557886</v>
      </c>
      <c r="G9" s="32">
        <f t="shared" si="1"/>
        <v>47.144561444383761</v>
      </c>
    </row>
    <row r="10" spans="2:7" x14ac:dyDescent="0.25">
      <c r="B10" s="16" t="s">
        <v>55</v>
      </c>
      <c r="C10" s="35"/>
      <c r="D10" s="38"/>
      <c r="E10" s="69"/>
      <c r="F10" s="32" t="e">
        <f t="shared" si="0"/>
        <v>#DIV/0!</v>
      </c>
      <c r="G10" s="32" t="e">
        <f t="shared" si="1"/>
        <v>#DIV/0!</v>
      </c>
    </row>
  </sheetData>
  <mergeCells count="1">
    <mergeCell ref="B2:G2"/>
  </mergeCells>
  <conditionalFormatting sqref="C6:C9">
    <cfRule type="cellIs" dxfId="1" priority="1" operator="lessThan">
      <formula>-0.001</formula>
    </cfRule>
  </conditionalFormatting>
  <conditionalFormatting sqref="E6:E10">
    <cfRule type="cellIs" dxfId="0" priority="11" operator="lessThan">
      <formula>-0.001</formula>
    </cfRule>
  </conditionalFormatting>
  <pageMargins left="0.7" right="0.7" top="0.75" bottom="0.75" header="0.3" footer="0.3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B84FB-CEAD-48B0-A805-D0AC10F1B22C}">
  <sheetPr>
    <pageSetUpPr fitToPage="1"/>
  </sheetPr>
  <dimension ref="A1:J191"/>
  <sheetViews>
    <sheetView topLeftCell="A43" workbookViewId="0">
      <selection activeCell="M37" sqref="M37"/>
    </sheetView>
  </sheetViews>
  <sheetFormatPr defaultRowHeight="15" x14ac:dyDescent="0.25"/>
  <cols>
    <col min="1" max="1" width="14.42578125" customWidth="1"/>
    <col min="2" max="2" width="18.42578125" customWidth="1"/>
    <col min="3" max="3" width="13.28515625" customWidth="1"/>
    <col min="4" max="4" width="58.85546875" customWidth="1"/>
    <col min="5" max="5" width="17.28515625" hidden="1" customWidth="1"/>
    <col min="6" max="6" width="19" customWidth="1"/>
    <col min="7" max="7" width="13.140625" customWidth="1"/>
    <col min="8" max="8" width="18.140625" customWidth="1"/>
    <col min="9" max="9" width="13.5703125" customWidth="1"/>
    <col min="10" max="10" width="11.5703125" customWidth="1"/>
  </cols>
  <sheetData>
    <row r="1" spans="1:10" ht="46.5" customHeight="1" x14ac:dyDescent="0.25">
      <c r="A1" s="94"/>
      <c r="B1" s="94"/>
      <c r="C1" s="86"/>
      <c r="D1" s="215" t="s">
        <v>92</v>
      </c>
      <c r="E1" s="216"/>
      <c r="F1" s="216"/>
      <c r="G1" s="216"/>
      <c r="H1" s="216"/>
      <c r="I1" s="216"/>
      <c r="J1" s="87"/>
    </row>
    <row r="2" spans="1:10" ht="33" customHeight="1" x14ac:dyDescent="0.25">
      <c r="A2" s="46"/>
      <c r="B2" s="46"/>
      <c r="C2" s="217" t="s">
        <v>147</v>
      </c>
      <c r="D2" s="219"/>
      <c r="E2" s="105"/>
      <c r="F2" s="105"/>
      <c r="G2" s="105"/>
      <c r="H2" s="105"/>
      <c r="I2" s="105"/>
      <c r="J2" s="106"/>
    </row>
    <row r="3" spans="1:10" ht="31.5" customHeight="1" x14ac:dyDescent="0.25">
      <c r="A3" s="97" t="s">
        <v>93</v>
      </c>
      <c r="B3" s="100" t="s">
        <v>94</v>
      </c>
      <c r="C3" s="101" t="s">
        <v>95</v>
      </c>
      <c r="D3" s="102" t="s">
        <v>96</v>
      </c>
      <c r="E3" s="103" t="s">
        <v>97</v>
      </c>
      <c r="F3" s="102" t="s">
        <v>174</v>
      </c>
      <c r="G3" s="102" t="s">
        <v>175</v>
      </c>
      <c r="H3" s="102" t="s">
        <v>176</v>
      </c>
      <c r="I3" s="139" t="s">
        <v>156</v>
      </c>
      <c r="J3" s="140" t="s">
        <v>157</v>
      </c>
    </row>
    <row r="4" spans="1:10" x14ac:dyDescent="0.25">
      <c r="A4" s="98"/>
      <c r="B4" s="98"/>
      <c r="C4" s="99"/>
      <c r="D4" s="107">
        <v>1</v>
      </c>
      <c r="E4" s="108">
        <v>2</v>
      </c>
      <c r="F4" s="109">
        <v>2</v>
      </c>
      <c r="G4" s="107">
        <v>3</v>
      </c>
      <c r="H4" s="107">
        <v>4</v>
      </c>
      <c r="I4" s="107">
        <v>5</v>
      </c>
      <c r="J4" s="110">
        <v>6</v>
      </c>
    </row>
    <row r="5" spans="1:10" ht="30" customHeight="1" x14ac:dyDescent="0.25">
      <c r="A5" s="80"/>
      <c r="B5" s="81">
        <v>451</v>
      </c>
      <c r="C5" s="213"/>
      <c r="D5" s="214"/>
      <c r="E5" s="214"/>
      <c r="F5" s="214"/>
      <c r="G5" s="214"/>
      <c r="H5" s="214"/>
      <c r="I5" s="214"/>
      <c r="J5" s="220"/>
    </row>
    <row r="6" spans="1:10" x14ac:dyDescent="0.25">
      <c r="A6" s="78">
        <v>3</v>
      </c>
      <c r="B6" s="14">
        <v>451</v>
      </c>
      <c r="C6" s="14"/>
      <c r="D6" s="111" t="s">
        <v>98</v>
      </c>
      <c r="E6" s="83"/>
      <c r="F6" s="124"/>
      <c r="G6" s="124"/>
      <c r="H6" s="124"/>
      <c r="I6" s="124" t="e">
        <f t="shared" ref="I6:I13" si="0">H6/G6*100</f>
        <v>#DIV/0!</v>
      </c>
      <c r="J6" s="134" t="e">
        <f>H6/F6*100</f>
        <v>#DIV/0!</v>
      </c>
    </row>
    <row r="7" spans="1:10" x14ac:dyDescent="0.25">
      <c r="A7" s="78">
        <v>32</v>
      </c>
      <c r="B7" s="14">
        <v>451</v>
      </c>
      <c r="C7" s="14"/>
      <c r="D7" s="112" t="s">
        <v>9</v>
      </c>
      <c r="E7" s="77"/>
      <c r="F7" s="125"/>
      <c r="G7" s="125"/>
      <c r="H7" s="125"/>
      <c r="I7" s="125" t="e">
        <f t="shared" si="0"/>
        <v>#DIV/0!</v>
      </c>
      <c r="J7" s="135" t="e">
        <f t="shared" ref="J7:J71" si="1">H7/F7*100</f>
        <v>#DIV/0!</v>
      </c>
    </row>
    <row r="8" spans="1:10" x14ac:dyDescent="0.25">
      <c r="A8" s="78">
        <v>321</v>
      </c>
      <c r="B8" s="14">
        <v>451</v>
      </c>
      <c r="C8" s="14"/>
      <c r="D8" s="112" t="s">
        <v>128</v>
      </c>
      <c r="E8" s="77"/>
      <c r="F8" s="125">
        <v>4008.5</v>
      </c>
      <c r="G8" s="125">
        <v>3658.76</v>
      </c>
      <c r="H8" s="125">
        <v>3658.76</v>
      </c>
      <c r="I8" s="125">
        <f t="shared" si="0"/>
        <v>100</v>
      </c>
      <c r="J8" s="135">
        <f t="shared" si="1"/>
        <v>91.275040538854938</v>
      </c>
    </row>
    <row r="9" spans="1:10" x14ac:dyDescent="0.25">
      <c r="A9" s="14">
        <v>3211</v>
      </c>
      <c r="B9" s="14">
        <v>451</v>
      </c>
      <c r="C9" s="14"/>
      <c r="D9" s="77" t="s">
        <v>14</v>
      </c>
      <c r="E9" s="77"/>
      <c r="F9" s="89">
        <v>2237.79</v>
      </c>
      <c r="G9" s="88">
        <v>5500</v>
      </c>
      <c r="H9" s="88">
        <v>2255.7600000000002</v>
      </c>
      <c r="I9" s="88">
        <f t="shared" si="0"/>
        <v>41.013818181818188</v>
      </c>
      <c r="J9" s="135">
        <f t="shared" si="1"/>
        <v>100.80302441247839</v>
      </c>
    </row>
    <row r="10" spans="1:10" x14ac:dyDescent="0.25">
      <c r="A10" s="14">
        <v>3211</v>
      </c>
      <c r="B10" s="14">
        <v>110</v>
      </c>
      <c r="C10" s="14"/>
      <c r="D10" s="77" t="s">
        <v>14</v>
      </c>
      <c r="E10" s="77"/>
      <c r="F10" s="88">
        <v>0</v>
      </c>
      <c r="G10" s="88">
        <v>0</v>
      </c>
      <c r="H10" s="88">
        <v>0</v>
      </c>
      <c r="I10" s="88" t="e">
        <f t="shared" si="0"/>
        <v>#DIV/0!</v>
      </c>
      <c r="J10" s="135" t="e">
        <f t="shared" si="1"/>
        <v>#DIV/0!</v>
      </c>
    </row>
    <row r="11" spans="1:10" x14ac:dyDescent="0.25">
      <c r="A11" s="14">
        <v>3213</v>
      </c>
      <c r="B11" s="14">
        <v>451</v>
      </c>
      <c r="C11" s="14"/>
      <c r="D11" s="77" t="s">
        <v>99</v>
      </c>
      <c r="E11" s="77"/>
      <c r="F11" s="88">
        <v>0</v>
      </c>
      <c r="G11" s="88">
        <v>0</v>
      </c>
      <c r="H11" s="88">
        <v>350</v>
      </c>
      <c r="I11" s="88" t="e">
        <f t="shared" si="0"/>
        <v>#DIV/0!</v>
      </c>
      <c r="J11" s="135" t="e">
        <f t="shared" si="1"/>
        <v>#DIV/0!</v>
      </c>
    </row>
    <row r="12" spans="1:10" x14ac:dyDescent="0.25">
      <c r="A12" s="79">
        <v>322</v>
      </c>
      <c r="B12" s="14">
        <v>451</v>
      </c>
      <c r="C12" s="14"/>
      <c r="D12" s="112" t="s">
        <v>9</v>
      </c>
      <c r="E12" s="77"/>
      <c r="F12" s="125">
        <v>61049.11</v>
      </c>
      <c r="G12" s="125"/>
      <c r="H12" s="125">
        <v>57085.57</v>
      </c>
      <c r="I12" s="88" t="e">
        <f t="shared" si="0"/>
        <v>#DIV/0!</v>
      </c>
      <c r="J12" s="135">
        <f t="shared" si="1"/>
        <v>93.507620340411194</v>
      </c>
    </row>
    <row r="13" spans="1:10" x14ac:dyDescent="0.25">
      <c r="A13" s="14">
        <v>3221</v>
      </c>
      <c r="B13" s="14">
        <v>451</v>
      </c>
      <c r="C13" s="14"/>
      <c r="D13" s="77" t="s">
        <v>101</v>
      </c>
      <c r="E13" s="77"/>
      <c r="F13" s="156">
        <v>4191.74</v>
      </c>
      <c r="G13" s="88">
        <v>7566.78</v>
      </c>
      <c r="H13" s="88">
        <v>3167.3</v>
      </c>
      <c r="I13" s="88">
        <f t="shared" si="0"/>
        <v>41.857963360901209</v>
      </c>
      <c r="J13" s="135">
        <f t="shared" si="1"/>
        <v>75.560507092520055</v>
      </c>
    </row>
    <row r="14" spans="1:10" x14ac:dyDescent="0.25">
      <c r="A14" s="14">
        <v>3222</v>
      </c>
      <c r="B14" s="14">
        <v>451</v>
      </c>
      <c r="C14" s="14"/>
      <c r="D14" s="77" t="s">
        <v>62</v>
      </c>
      <c r="E14" s="77"/>
      <c r="F14" s="88">
        <v>2798.38</v>
      </c>
      <c r="G14" s="88">
        <v>3500</v>
      </c>
      <c r="H14" s="88">
        <v>1109.27</v>
      </c>
      <c r="I14" s="88">
        <v>0</v>
      </c>
      <c r="J14" s="135">
        <f t="shared" si="1"/>
        <v>39.639720123785906</v>
      </c>
    </row>
    <row r="15" spans="1:10" x14ac:dyDescent="0.25">
      <c r="A15" s="14">
        <v>3222</v>
      </c>
      <c r="B15" s="14">
        <v>41</v>
      </c>
      <c r="C15" s="14"/>
      <c r="D15" s="77" t="s">
        <v>62</v>
      </c>
      <c r="E15" s="77"/>
      <c r="F15" s="88">
        <v>18001.34</v>
      </c>
      <c r="G15" s="88">
        <v>56000</v>
      </c>
      <c r="H15" s="88">
        <v>13686</v>
      </c>
      <c r="I15" s="88">
        <f>H15/G15*100</f>
        <v>24.439285714285713</v>
      </c>
      <c r="J15" s="135">
        <f t="shared" si="1"/>
        <v>76.027673495417559</v>
      </c>
    </row>
    <row r="16" spans="1:10" x14ac:dyDescent="0.25">
      <c r="A16" s="14">
        <v>3223</v>
      </c>
      <c r="B16" s="14">
        <v>451</v>
      </c>
      <c r="C16" s="14"/>
      <c r="D16" s="77" t="s">
        <v>63</v>
      </c>
      <c r="E16" s="77"/>
      <c r="F16" s="88">
        <v>1653.64</v>
      </c>
      <c r="G16" s="88">
        <v>9702.7999999999993</v>
      </c>
      <c r="H16" s="88">
        <v>8552.52</v>
      </c>
      <c r="I16" s="88">
        <f>H16/G16*100</f>
        <v>88.144865399678451</v>
      </c>
      <c r="J16" s="135">
        <f t="shared" si="1"/>
        <v>517.19358506083552</v>
      </c>
    </row>
    <row r="17" spans="1:10" x14ac:dyDescent="0.25">
      <c r="A17" s="14">
        <v>3223</v>
      </c>
      <c r="B17" s="14">
        <v>121</v>
      </c>
      <c r="C17" s="14"/>
      <c r="D17" s="77" t="s">
        <v>63</v>
      </c>
      <c r="E17" s="77"/>
      <c r="F17" s="88">
        <v>0</v>
      </c>
      <c r="G17" s="88">
        <v>0</v>
      </c>
      <c r="H17" s="88">
        <v>0</v>
      </c>
      <c r="I17" s="88" t="e">
        <f>H17/G17*100</f>
        <v>#DIV/0!</v>
      </c>
      <c r="J17" s="135" t="e">
        <f t="shared" si="1"/>
        <v>#DIV/0!</v>
      </c>
    </row>
    <row r="18" spans="1:10" x14ac:dyDescent="0.25">
      <c r="A18" s="14">
        <v>3224</v>
      </c>
      <c r="B18" s="14"/>
      <c r="C18" s="14"/>
      <c r="D18" s="77" t="s">
        <v>102</v>
      </c>
      <c r="E18" s="77"/>
      <c r="F18" s="88">
        <v>1939.98</v>
      </c>
      <c r="G18" s="88">
        <v>1400</v>
      </c>
      <c r="H18" s="88">
        <v>1883.27</v>
      </c>
      <c r="I18" s="88">
        <v>0</v>
      </c>
      <c r="J18" s="135">
        <v>0</v>
      </c>
    </row>
    <row r="19" spans="1:10" x14ac:dyDescent="0.25">
      <c r="A19" s="14">
        <v>3225</v>
      </c>
      <c r="B19" s="14"/>
      <c r="C19" s="14"/>
      <c r="D19" s="77" t="s">
        <v>103</v>
      </c>
      <c r="E19" s="77"/>
      <c r="F19" s="88">
        <v>125</v>
      </c>
      <c r="G19" s="88">
        <v>100</v>
      </c>
      <c r="H19" s="88">
        <v>626.15</v>
      </c>
      <c r="I19" s="88" t="s">
        <v>104</v>
      </c>
      <c r="J19" s="135">
        <v>0</v>
      </c>
    </row>
    <row r="20" spans="1:10" x14ac:dyDescent="0.25">
      <c r="A20" s="79">
        <v>323</v>
      </c>
      <c r="B20" s="14">
        <v>451</v>
      </c>
      <c r="C20" s="14"/>
      <c r="D20" s="112" t="s">
        <v>67</v>
      </c>
      <c r="E20" s="77"/>
      <c r="F20" s="125">
        <v>65575.520000000004</v>
      </c>
      <c r="G20" s="125" t="s">
        <v>162</v>
      </c>
      <c r="H20" s="125">
        <v>68419.61</v>
      </c>
      <c r="I20" s="88" t="e">
        <f>H20/G20*100</f>
        <v>#VALUE!</v>
      </c>
      <c r="J20" s="135">
        <f t="shared" si="1"/>
        <v>104.33712153559742</v>
      </c>
    </row>
    <row r="21" spans="1:10" x14ac:dyDescent="0.25">
      <c r="A21" s="14">
        <v>3231</v>
      </c>
      <c r="B21" s="14">
        <v>451</v>
      </c>
      <c r="C21" s="14"/>
      <c r="D21" s="77" t="s">
        <v>106</v>
      </c>
      <c r="E21" s="77"/>
      <c r="F21" s="88">
        <v>1871.81</v>
      </c>
      <c r="G21" s="88">
        <v>2500</v>
      </c>
      <c r="H21" s="88">
        <v>1410.28</v>
      </c>
      <c r="I21" s="88">
        <f>H21/G21*100</f>
        <v>56.411199999999994</v>
      </c>
      <c r="J21" s="135">
        <f t="shared" si="1"/>
        <v>75.343117089875577</v>
      </c>
    </row>
    <row r="22" spans="1:10" x14ac:dyDescent="0.25">
      <c r="A22" s="14">
        <v>3232</v>
      </c>
      <c r="B22" s="14">
        <v>451</v>
      </c>
      <c r="C22" s="14"/>
      <c r="D22" s="77" t="s">
        <v>107</v>
      </c>
      <c r="E22" s="77"/>
      <c r="F22" s="88">
        <v>5404.79</v>
      </c>
      <c r="G22" s="88">
        <v>1717.18</v>
      </c>
      <c r="H22" s="88">
        <v>1544.64</v>
      </c>
      <c r="I22" s="88">
        <f>H22/G22*100</f>
        <v>89.9521308191337</v>
      </c>
      <c r="J22" s="135">
        <f t="shared" si="1"/>
        <v>28.579093729821142</v>
      </c>
    </row>
    <row r="23" spans="1:10" x14ac:dyDescent="0.25">
      <c r="A23" s="14">
        <v>3233</v>
      </c>
      <c r="B23" s="14">
        <v>451</v>
      </c>
      <c r="C23" s="14"/>
      <c r="D23" s="77" t="s">
        <v>108</v>
      </c>
      <c r="E23" s="77"/>
      <c r="F23" s="88">
        <v>0</v>
      </c>
      <c r="G23" s="88">
        <v>0</v>
      </c>
      <c r="H23" s="88">
        <v>0</v>
      </c>
      <c r="I23" s="88" t="s">
        <v>104</v>
      </c>
      <c r="J23" s="135">
        <v>0</v>
      </c>
    </row>
    <row r="24" spans="1:10" x14ac:dyDescent="0.25">
      <c r="A24" s="14">
        <v>3234</v>
      </c>
      <c r="B24" s="14">
        <v>451</v>
      </c>
      <c r="C24" s="14"/>
      <c r="D24" s="77" t="s">
        <v>70</v>
      </c>
      <c r="E24" s="77"/>
      <c r="F24" s="88">
        <v>6578.3</v>
      </c>
      <c r="G24" s="88">
        <v>9000</v>
      </c>
      <c r="H24" s="88">
        <v>8866.77</v>
      </c>
      <c r="I24" s="88">
        <f>H24/G24*100</f>
        <v>98.519666666666666</v>
      </c>
      <c r="J24" s="135">
        <f t="shared" si="1"/>
        <v>134.78816715564813</v>
      </c>
    </row>
    <row r="25" spans="1:10" x14ac:dyDescent="0.25">
      <c r="A25" s="14">
        <v>3234</v>
      </c>
      <c r="B25" s="14">
        <v>110</v>
      </c>
      <c r="C25" s="14"/>
      <c r="D25" s="77" t="s">
        <v>70</v>
      </c>
      <c r="E25" s="77"/>
      <c r="F25" s="88">
        <v>0</v>
      </c>
      <c r="G25" s="88">
        <v>0</v>
      </c>
      <c r="H25" s="88">
        <v>0</v>
      </c>
      <c r="I25" s="88" t="e">
        <f>H25/G25*100</f>
        <v>#DIV/0!</v>
      </c>
      <c r="J25" s="135" t="e">
        <f t="shared" si="1"/>
        <v>#DIV/0!</v>
      </c>
    </row>
    <row r="26" spans="1:10" x14ac:dyDescent="0.25">
      <c r="A26" s="14">
        <v>3235</v>
      </c>
      <c r="B26" s="14">
        <v>451</v>
      </c>
      <c r="C26" s="14"/>
      <c r="D26" s="77" t="s">
        <v>71</v>
      </c>
      <c r="E26" s="77"/>
      <c r="F26" s="88">
        <v>46062.8</v>
      </c>
      <c r="G26" s="88">
        <v>49000</v>
      </c>
      <c r="H26" s="88">
        <v>47935.48</v>
      </c>
      <c r="I26" s="88">
        <v>104.1</v>
      </c>
      <c r="J26" s="135"/>
    </row>
    <row r="27" spans="1:10" x14ac:dyDescent="0.25">
      <c r="A27" s="14">
        <v>3235</v>
      </c>
      <c r="B27" s="14">
        <v>110</v>
      </c>
      <c r="C27" s="14"/>
      <c r="D27" s="77" t="s">
        <v>71</v>
      </c>
      <c r="E27" s="77"/>
      <c r="F27" s="88">
        <v>0</v>
      </c>
      <c r="G27" s="88">
        <v>7908.12</v>
      </c>
      <c r="H27" s="88">
        <v>7908.12</v>
      </c>
      <c r="I27" s="88">
        <f>H27/G27*100</f>
        <v>100</v>
      </c>
      <c r="J27" s="135" t="e">
        <f t="shared" si="1"/>
        <v>#DIV/0!</v>
      </c>
    </row>
    <row r="28" spans="1:10" x14ac:dyDescent="0.25">
      <c r="A28" s="14">
        <v>3236</v>
      </c>
      <c r="B28" s="14">
        <v>451</v>
      </c>
      <c r="C28" s="14"/>
      <c r="D28" s="77" t="s">
        <v>109</v>
      </c>
      <c r="E28" s="77"/>
      <c r="F28" s="88">
        <v>457.62</v>
      </c>
      <c r="G28" s="88">
        <v>3200</v>
      </c>
      <c r="H28" s="88">
        <v>98.55</v>
      </c>
      <c r="I28" s="88">
        <v>0</v>
      </c>
      <c r="J28" s="135">
        <v>0</v>
      </c>
    </row>
    <row r="29" spans="1:10" x14ac:dyDescent="0.25">
      <c r="A29" s="14">
        <v>3237</v>
      </c>
      <c r="B29" s="14">
        <v>31</v>
      </c>
      <c r="C29" s="14"/>
      <c r="D29" s="77" t="s">
        <v>73</v>
      </c>
      <c r="E29" s="77"/>
      <c r="F29" s="88">
        <v>1569.27</v>
      </c>
      <c r="G29" s="88">
        <v>3800</v>
      </c>
      <c r="H29" s="88">
        <v>1324.44</v>
      </c>
      <c r="I29" s="88">
        <v>84.4</v>
      </c>
      <c r="J29" s="135"/>
    </row>
    <row r="30" spans="1:10" x14ac:dyDescent="0.25">
      <c r="A30" s="14">
        <v>3238</v>
      </c>
      <c r="B30" s="14">
        <v>451</v>
      </c>
      <c r="C30" s="14"/>
      <c r="D30" s="77" t="s">
        <v>74</v>
      </c>
      <c r="E30" s="77"/>
      <c r="F30" s="88">
        <v>542.96</v>
      </c>
      <c r="G30" s="88">
        <v>2261</v>
      </c>
      <c r="H30" s="88">
        <v>829.6</v>
      </c>
      <c r="I30" s="88">
        <f>H30/G30*100</f>
        <v>36.691729323308273</v>
      </c>
      <c r="J30" s="135">
        <f>H30/F30*100</f>
        <v>152.79210254899073</v>
      </c>
    </row>
    <row r="31" spans="1:10" x14ac:dyDescent="0.25">
      <c r="A31" s="14">
        <v>3239</v>
      </c>
      <c r="B31" s="14">
        <v>31</v>
      </c>
      <c r="C31" s="14"/>
      <c r="D31" s="77" t="s">
        <v>82</v>
      </c>
      <c r="E31" s="77"/>
      <c r="F31" s="88">
        <v>812.13</v>
      </c>
      <c r="G31" s="88">
        <v>2560</v>
      </c>
      <c r="H31" s="88">
        <v>395</v>
      </c>
      <c r="I31" s="88"/>
      <c r="J31" s="135"/>
    </row>
    <row r="32" spans="1:10" x14ac:dyDescent="0.25">
      <c r="A32" s="14">
        <v>3239</v>
      </c>
      <c r="B32" s="14">
        <v>52</v>
      </c>
      <c r="C32" s="14"/>
      <c r="D32" s="77" t="s">
        <v>82</v>
      </c>
      <c r="E32" s="77"/>
      <c r="F32" s="88">
        <v>0</v>
      </c>
      <c r="G32" s="88">
        <v>7700</v>
      </c>
      <c r="H32" s="88">
        <v>2015.47</v>
      </c>
      <c r="I32" s="88" t="s">
        <v>104</v>
      </c>
      <c r="J32" s="135">
        <v>0</v>
      </c>
    </row>
    <row r="33" spans="1:10" x14ac:dyDescent="0.25">
      <c r="A33" s="14">
        <v>3239</v>
      </c>
      <c r="B33" s="14">
        <v>41</v>
      </c>
      <c r="C33" s="14"/>
      <c r="D33" s="77" t="s">
        <v>82</v>
      </c>
      <c r="E33" s="77"/>
      <c r="F33" s="88">
        <v>0</v>
      </c>
      <c r="G33" s="88">
        <v>4500</v>
      </c>
      <c r="H33" s="88">
        <v>3760</v>
      </c>
      <c r="I33" s="88"/>
      <c r="J33" s="135"/>
    </row>
    <row r="34" spans="1:10" x14ac:dyDescent="0.25">
      <c r="A34" s="79">
        <v>329</v>
      </c>
      <c r="B34" s="14">
        <v>451</v>
      </c>
      <c r="C34" s="14"/>
      <c r="D34" s="112" t="s">
        <v>75</v>
      </c>
      <c r="E34" s="77"/>
      <c r="F34" s="125">
        <v>4201.0600000000004</v>
      </c>
      <c r="G34" s="125"/>
      <c r="H34" s="125">
        <v>4203.7299999999996</v>
      </c>
      <c r="I34" s="88" t="e">
        <f>H34/G34*100</f>
        <v>#DIV/0!</v>
      </c>
      <c r="J34" s="135">
        <f t="shared" si="1"/>
        <v>100.06355538840195</v>
      </c>
    </row>
    <row r="35" spans="1:10" x14ac:dyDescent="0.25">
      <c r="A35" s="14">
        <v>3292</v>
      </c>
      <c r="B35" s="14"/>
      <c r="C35" s="14"/>
      <c r="D35" s="77" t="s">
        <v>76</v>
      </c>
      <c r="E35" s="77"/>
      <c r="F35" s="88">
        <v>169.47</v>
      </c>
      <c r="G35" s="88">
        <v>1327.23</v>
      </c>
      <c r="H35" s="88">
        <v>615.79</v>
      </c>
      <c r="I35" s="88">
        <f>H35/G35*100</f>
        <v>46.396630576463757</v>
      </c>
      <c r="J35" s="135">
        <f t="shared" si="1"/>
        <v>363.36224700536968</v>
      </c>
    </row>
    <row r="36" spans="1:10" x14ac:dyDescent="0.25">
      <c r="A36" s="14">
        <v>3293</v>
      </c>
      <c r="B36" s="14"/>
      <c r="C36" s="14"/>
      <c r="D36" s="77" t="s">
        <v>77</v>
      </c>
      <c r="E36" s="77"/>
      <c r="F36" s="88"/>
      <c r="G36" s="88">
        <v>0</v>
      </c>
      <c r="H36" s="88">
        <v>0</v>
      </c>
      <c r="I36" s="88">
        <v>0</v>
      </c>
      <c r="J36" s="135">
        <v>0</v>
      </c>
    </row>
    <row r="37" spans="1:10" x14ac:dyDescent="0.25">
      <c r="A37" s="14">
        <v>3294</v>
      </c>
      <c r="B37" s="14"/>
      <c r="C37" s="14"/>
      <c r="D37" s="77" t="s">
        <v>78</v>
      </c>
      <c r="E37" s="77"/>
      <c r="F37" s="88">
        <v>150</v>
      </c>
      <c r="G37" s="88">
        <v>200</v>
      </c>
      <c r="H37" s="88">
        <v>140</v>
      </c>
      <c r="I37" s="88">
        <f>H37/G37*100</f>
        <v>70</v>
      </c>
      <c r="J37" s="135">
        <f t="shared" si="1"/>
        <v>93.333333333333329</v>
      </c>
    </row>
    <row r="38" spans="1:10" x14ac:dyDescent="0.25">
      <c r="A38" s="14">
        <v>3295</v>
      </c>
      <c r="B38" s="14"/>
      <c r="C38" s="14"/>
      <c r="D38" s="77" t="s">
        <v>161</v>
      </c>
      <c r="E38" s="77"/>
      <c r="F38" s="88">
        <v>3492</v>
      </c>
      <c r="G38" s="88">
        <v>0</v>
      </c>
      <c r="H38" s="88">
        <v>2520</v>
      </c>
      <c r="I38" s="88">
        <v>0</v>
      </c>
      <c r="J38" s="135">
        <v>72.2</v>
      </c>
    </row>
    <row r="39" spans="1:10" x14ac:dyDescent="0.25">
      <c r="A39" s="14">
        <v>3299</v>
      </c>
      <c r="B39" s="14">
        <v>41</v>
      </c>
      <c r="C39" s="14"/>
      <c r="D39" s="77" t="s">
        <v>75</v>
      </c>
      <c r="E39" s="77"/>
      <c r="F39" s="88">
        <v>389.59</v>
      </c>
      <c r="G39" s="88">
        <v>3140</v>
      </c>
      <c r="H39" s="88">
        <v>927.94</v>
      </c>
      <c r="I39" s="88"/>
      <c r="J39" s="135">
        <v>238.2</v>
      </c>
    </row>
    <row r="40" spans="1:10" x14ac:dyDescent="0.25">
      <c r="A40" s="79">
        <v>34</v>
      </c>
      <c r="B40" s="14"/>
      <c r="C40" s="14"/>
      <c r="D40" s="112" t="s">
        <v>153</v>
      </c>
      <c r="E40" s="77"/>
      <c r="F40" s="125"/>
      <c r="G40" s="125"/>
      <c r="H40" s="125"/>
      <c r="I40" s="88"/>
      <c r="J40" s="135"/>
    </row>
    <row r="41" spans="1:10" x14ac:dyDescent="0.25">
      <c r="A41" s="79">
        <v>343</v>
      </c>
      <c r="B41" s="14"/>
      <c r="C41" s="14"/>
      <c r="D41" s="112" t="s">
        <v>122</v>
      </c>
      <c r="E41" s="77"/>
      <c r="F41" s="125"/>
      <c r="G41" s="125"/>
      <c r="H41" s="125"/>
      <c r="I41" s="88"/>
      <c r="J41" s="135"/>
    </row>
    <row r="42" spans="1:10" x14ac:dyDescent="0.25">
      <c r="A42" s="91">
        <v>3431</v>
      </c>
      <c r="B42" s="14">
        <v>451</v>
      </c>
      <c r="C42" s="14"/>
      <c r="D42" s="77" t="s">
        <v>123</v>
      </c>
      <c r="E42" s="77"/>
      <c r="F42" s="88"/>
      <c r="G42" s="88"/>
      <c r="H42" s="88"/>
      <c r="I42" s="88"/>
      <c r="J42" s="135"/>
    </row>
    <row r="43" spans="1:10" ht="18.75" customHeight="1" x14ac:dyDescent="0.25">
      <c r="A43" s="92"/>
      <c r="B43" s="82"/>
      <c r="C43" s="213" t="s">
        <v>140</v>
      </c>
      <c r="D43" s="214"/>
      <c r="E43" s="85"/>
      <c r="F43" s="119"/>
      <c r="G43" s="119">
        <v>0</v>
      </c>
      <c r="H43" s="119">
        <v>0</v>
      </c>
      <c r="I43" s="90">
        <v>0</v>
      </c>
      <c r="J43" s="136" t="e">
        <f t="shared" si="1"/>
        <v>#DIV/0!</v>
      </c>
    </row>
    <row r="44" spans="1:10" ht="18" customHeight="1" x14ac:dyDescent="0.25">
      <c r="A44" s="113">
        <v>4</v>
      </c>
      <c r="B44" s="94"/>
      <c r="C44" s="123"/>
      <c r="D44" s="116" t="s">
        <v>143</v>
      </c>
      <c r="E44" s="76"/>
      <c r="F44" s="117">
        <v>0</v>
      </c>
      <c r="G44" s="117">
        <v>0</v>
      </c>
      <c r="H44" s="117">
        <v>0</v>
      </c>
      <c r="I44" s="96">
        <v>0</v>
      </c>
      <c r="J44" s="135" t="e">
        <f t="shared" si="1"/>
        <v>#DIV/0!</v>
      </c>
    </row>
    <row r="45" spans="1:10" s="19" customFormat="1" x14ac:dyDescent="0.25">
      <c r="A45" s="113">
        <v>45</v>
      </c>
      <c r="B45" s="94"/>
      <c r="C45" s="114"/>
      <c r="D45" s="95" t="s">
        <v>141</v>
      </c>
      <c r="E45" s="76"/>
      <c r="F45" s="117">
        <v>0</v>
      </c>
      <c r="G45" s="117">
        <v>0</v>
      </c>
      <c r="H45" s="117">
        <v>0</v>
      </c>
      <c r="I45" s="96">
        <v>0</v>
      </c>
      <c r="J45" s="135" t="e">
        <f t="shared" si="1"/>
        <v>#DIV/0!</v>
      </c>
    </row>
    <row r="46" spans="1:10" x14ac:dyDescent="0.25">
      <c r="A46" s="157">
        <v>4511</v>
      </c>
      <c r="B46" s="94">
        <v>451</v>
      </c>
      <c r="C46" s="114"/>
      <c r="D46" s="150" t="s">
        <v>166</v>
      </c>
      <c r="E46" s="76"/>
      <c r="F46" s="158">
        <v>0</v>
      </c>
      <c r="G46" s="117">
        <v>0</v>
      </c>
      <c r="H46" s="117">
        <v>0</v>
      </c>
      <c r="I46" s="96">
        <v>0</v>
      </c>
      <c r="J46" s="135" t="e">
        <f t="shared" si="1"/>
        <v>#DIV/0!</v>
      </c>
    </row>
    <row r="47" spans="1:10" x14ac:dyDescent="0.25">
      <c r="A47" s="93">
        <v>4511</v>
      </c>
      <c r="B47" s="94">
        <v>12145</v>
      </c>
      <c r="C47" s="114"/>
      <c r="D47" s="150" t="s">
        <v>166</v>
      </c>
      <c r="E47" s="76"/>
      <c r="F47" s="96">
        <v>0</v>
      </c>
      <c r="G47" s="96">
        <v>0</v>
      </c>
      <c r="H47" s="96">
        <v>0</v>
      </c>
      <c r="I47" s="96">
        <v>0</v>
      </c>
      <c r="J47" s="135" t="e">
        <f t="shared" si="1"/>
        <v>#DIV/0!</v>
      </c>
    </row>
    <row r="48" spans="1:10" ht="23.25" customHeight="1" x14ac:dyDescent="0.25">
      <c r="A48" s="82"/>
      <c r="B48" s="82"/>
      <c r="C48" s="221" t="s">
        <v>142</v>
      </c>
      <c r="D48" s="222"/>
      <c r="E48" s="85"/>
      <c r="F48" s="119">
        <v>0</v>
      </c>
      <c r="G48" s="119">
        <v>0</v>
      </c>
      <c r="H48" s="119">
        <v>0</v>
      </c>
      <c r="I48" s="90" t="s">
        <v>105</v>
      </c>
      <c r="J48" s="136" t="e">
        <f t="shared" si="1"/>
        <v>#DIV/0!</v>
      </c>
    </row>
    <row r="49" spans="1:10" ht="18" customHeight="1" x14ac:dyDescent="0.25">
      <c r="A49" s="113">
        <v>3</v>
      </c>
      <c r="B49" s="94"/>
      <c r="C49" s="114"/>
      <c r="D49" s="95" t="s">
        <v>3</v>
      </c>
      <c r="E49" s="76"/>
      <c r="F49" s="117">
        <v>0</v>
      </c>
      <c r="G49" s="117">
        <v>0</v>
      </c>
      <c r="H49" s="117">
        <v>0</v>
      </c>
      <c r="I49" s="96" t="e">
        <f>H49/G49*100</f>
        <v>#DIV/0!</v>
      </c>
      <c r="J49" s="135" t="e">
        <f t="shared" si="1"/>
        <v>#DIV/0!</v>
      </c>
    </row>
    <row r="50" spans="1:10" ht="18" customHeight="1" x14ac:dyDescent="0.25">
      <c r="A50" s="113">
        <v>32</v>
      </c>
      <c r="B50" s="94"/>
      <c r="C50" s="114"/>
      <c r="D50" s="95" t="s">
        <v>9</v>
      </c>
      <c r="E50" s="76"/>
      <c r="F50" s="117">
        <v>0</v>
      </c>
      <c r="G50" s="117">
        <v>0</v>
      </c>
      <c r="H50" s="117">
        <v>0</v>
      </c>
      <c r="I50" s="96" t="e">
        <f>H50/G50*100</f>
        <v>#DIV/0!</v>
      </c>
      <c r="J50" s="135" t="e">
        <f t="shared" si="1"/>
        <v>#DIV/0!</v>
      </c>
    </row>
    <row r="51" spans="1:10" x14ac:dyDescent="0.25">
      <c r="A51" s="79">
        <v>323</v>
      </c>
      <c r="B51" s="14"/>
      <c r="C51" s="14"/>
      <c r="D51" s="112" t="s">
        <v>67</v>
      </c>
      <c r="E51" s="77"/>
      <c r="F51" s="125">
        <v>0</v>
      </c>
      <c r="G51" s="125">
        <v>0</v>
      </c>
      <c r="H51" s="125">
        <v>0</v>
      </c>
      <c r="I51" s="88" t="e">
        <f>H51/G51*100</f>
        <v>#DIV/0!</v>
      </c>
      <c r="J51" s="135" t="e">
        <f t="shared" si="1"/>
        <v>#DIV/0!</v>
      </c>
    </row>
    <row r="52" spans="1:10" x14ac:dyDescent="0.25">
      <c r="A52" s="14">
        <v>3232</v>
      </c>
      <c r="B52" s="14">
        <v>451</v>
      </c>
      <c r="C52" s="14"/>
      <c r="D52" s="77" t="s">
        <v>130</v>
      </c>
      <c r="E52" s="77"/>
      <c r="F52" s="88">
        <v>0</v>
      </c>
      <c r="G52" s="88">
        <v>0</v>
      </c>
      <c r="H52" s="88">
        <v>0</v>
      </c>
      <c r="I52" s="88">
        <v>0</v>
      </c>
      <c r="J52" s="135" t="e">
        <f t="shared" si="1"/>
        <v>#DIV/0!</v>
      </c>
    </row>
    <row r="53" spans="1:10" x14ac:dyDescent="0.25">
      <c r="A53" s="14">
        <v>3232</v>
      </c>
      <c r="B53" s="14">
        <v>121</v>
      </c>
      <c r="C53" s="14"/>
      <c r="D53" s="77" t="s">
        <v>130</v>
      </c>
      <c r="E53" s="77"/>
      <c r="F53" s="88">
        <v>0</v>
      </c>
      <c r="G53" s="88">
        <v>0</v>
      </c>
      <c r="H53" s="88">
        <v>0</v>
      </c>
      <c r="I53" s="88" t="e">
        <f>H53/G53*100</f>
        <v>#DIV/0!</v>
      </c>
      <c r="J53" s="135">
        <v>0</v>
      </c>
    </row>
    <row r="54" spans="1:10" x14ac:dyDescent="0.25">
      <c r="A54" s="79">
        <v>4</v>
      </c>
      <c r="B54" s="14"/>
      <c r="C54" s="14"/>
      <c r="D54" s="112" t="s">
        <v>5</v>
      </c>
      <c r="E54" s="77"/>
      <c r="F54" s="125">
        <v>0</v>
      </c>
      <c r="G54" s="125">
        <v>0</v>
      </c>
      <c r="H54" s="125">
        <v>0</v>
      </c>
      <c r="I54" s="88" t="s">
        <v>105</v>
      </c>
      <c r="J54" s="135">
        <v>0</v>
      </c>
    </row>
    <row r="55" spans="1:10" x14ac:dyDescent="0.25">
      <c r="A55" s="79">
        <v>42</v>
      </c>
      <c r="B55" s="14"/>
      <c r="C55" s="14"/>
      <c r="D55" s="112" t="s">
        <v>133</v>
      </c>
      <c r="E55" s="77"/>
      <c r="F55" s="125">
        <v>0</v>
      </c>
      <c r="G55" s="156">
        <v>0</v>
      </c>
      <c r="H55" s="156">
        <v>0</v>
      </c>
      <c r="I55" s="88" t="s">
        <v>105</v>
      </c>
      <c r="J55" s="135">
        <v>0</v>
      </c>
    </row>
    <row r="56" spans="1:10" x14ac:dyDescent="0.25">
      <c r="A56" s="79">
        <v>422</v>
      </c>
      <c r="B56" s="14"/>
      <c r="C56" s="14"/>
      <c r="D56" s="112" t="s">
        <v>112</v>
      </c>
      <c r="E56" s="77"/>
      <c r="F56" s="125">
        <v>0</v>
      </c>
      <c r="G56" s="156">
        <v>0</v>
      </c>
      <c r="H56" s="156">
        <v>0</v>
      </c>
      <c r="I56" s="88" t="s">
        <v>105</v>
      </c>
      <c r="J56" s="135">
        <v>0</v>
      </c>
    </row>
    <row r="57" spans="1:10" x14ac:dyDescent="0.25">
      <c r="A57" s="14">
        <v>4221</v>
      </c>
      <c r="B57" s="14">
        <v>451</v>
      </c>
      <c r="C57" s="14"/>
      <c r="D57" s="77" t="s">
        <v>110</v>
      </c>
      <c r="E57" s="77"/>
      <c r="F57" s="88">
        <v>0</v>
      </c>
      <c r="G57" s="156">
        <v>0</v>
      </c>
      <c r="H57" s="156">
        <v>0</v>
      </c>
      <c r="I57" s="88" t="s">
        <v>105</v>
      </c>
      <c r="J57" s="135">
        <v>0</v>
      </c>
    </row>
    <row r="58" spans="1:10" x14ac:dyDescent="0.25">
      <c r="A58" s="14">
        <v>4221</v>
      </c>
      <c r="B58" s="14">
        <v>110</v>
      </c>
      <c r="C58" s="127"/>
      <c r="D58" s="77" t="s">
        <v>110</v>
      </c>
      <c r="E58" s="77"/>
      <c r="F58" s="88">
        <v>0</v>
      </c>
      <c r="G58" s="156">
        <v>0</v>
      </c>
      <c r="H58" s="156">
        <v>0</v>
      </c>
      <c r="I58" s="88" t="e">
        <f t="shared" ref="I58:I87" si="2">H58/G58*100</f>
        <v>#DIV/0!</v>
      </c>
      <c r="J58" s="135">
        <v>0</v>
      </c>
    </row>
    <row r="59" spans="1:10" ht="26.25" customHeight="1" x14ac:dyDescent="0.25">
      <c r="A59" s="82"/>
      <c r="B59" s="82"/>
      <c r="C59" s="221" t="s">
        <v>144</v>
      </c>
      <c r="D59" s="222"/>
      <c r="E59" s="85"/>
      <c r="F59" s="119"/>
      <c r="G59" s="119">
        <v>1391500</v>
      </c>
      <c r="H59" s="119">
        <v>405467.72</v>
      </c>
      <c r="I59" s="90">
        <f t="shared" si="2"/>
        <v>29.138894717930292</v>
      </c>
      <c r="J59" s="136" t="e">
        <f t="shared" si="1"/>
        <v>#DIV/0!</v>
      </c>
    </row>
    <row r="60" spans="1:10" x14ac:dyDescent="0.25">
      <c r="A60" s="79">
        <v>3</v>
      </c>
      <c r="B60" s="14"/>
      <c r="C60" s="14"/>
      <c r="D60" s="112" t="s">
        <v>3</v>
      </c>
      <c r="E60" s="77"/>
      <c r="F60" s="125"/>
      <c r="G60" s="125">
        <v>1100000</v>
      </c>
      <c r="H60" s="125">
        <v>735590.17</v>
      </c>
      <c r="I60" s="88">
        <f t="shared" si="2"/>
        <v>66.871833636363647</v>
      </c>
      <c r="J60" s="135" t="e">
        <f t="shared" si="1"/>
        <v>#DIV/0!</v>
      </c>
    </row>
    <row r="61" spans="1:10" x14ac:dyDescent="0.25">
      <c r="A61" s="79">
        <v>31</v>
      </c>
      <c r="B61" s="14"/>
      <c r="C61" s="14"/>
      <c r="D61" s="112" t="s">
        <v>4</v>
      </c>
      <c r="E61" s="77"/>
      <c r="F61" s="125">
        <v>470516.23</v>
      </c>
      <c r="G61" s="125">
        <v>1100000</v>
      </c>
      <c r="H61" s="125">
        <v>331058.38</v>
      </c>
      <c r="I61" s="88">
        <f t="shared" si="2"/>
        <v>30.096216363636362</v>
      </c>
      <c r="J61" s="135">
        <f t="shared" si="1"/>
        <v>70.360671724331382</v>
      </c>
    </row>
    <row r="62" spans="1:10" x14ac:dyDescent="0.25">
      <c r="A62" s="79">
        <v>311</v>
      </c>
      <c r="B62" s="14"/>
      <c r="C62" s="14"/>
      <c r="D62" s="77" t="s">
        <v>113</v>
      </c>
      <c r="E62" s="77"/>
      <c r="F62" s="125">
        <v>470516.23</v>
      </c>
      <c r="G62" s="125">
        <v>1100000</v>
      </c>
      <c r="H62" s="125">
        <v>331058.38</v>
      </c>
      <c r="I62" s="88">
        <f t="shared" si="2"/>
        <v>30.096216363636362</v>
      </c>
      <c r="J62" s="135">
        <f t="shared" si="1"/>
        <v>70.360671724331382</v>
      </c>
    </row>
    <row r="63" spans="1:10" x14ac:dyDescent="0.25">
      <c r="A63" s="14">
        <v>3111</v>
      </c>
      <c r="B63" s="14">
        <v>50</v>
      </c>
      <c r="C63" s="14"/>
      <c r="D63" s="77" t="s">
        <v>114</v>
      </c>
      <c r="E63" s="77"/>
      <c r="F63" s="88">
        <v>470516.23</v>
      </c>
      <c r="G63" s="88">
        <v>1100000</v>
      </c>
      <c r="H63" s="88">
        <v>331058.38</v>
      </c>
      <c r="I63" s="88">
        <f t="shared" si="2"/>
        <v>30.096216363636362</v>
      </c>
      <c r="J63" s="135">
        <f t="shared" si="1"/>
        <v>70.360671724331382</v>
      </c>
    </row>
    <row r="64" spans="1:10" x14ac:dyDescent="0.25">
      <c r="A64" s="79">
        <v>312</v>
      </c>
      <c r="B64" s="14"/>
      <c r="C64" s="14"/>
      <c r="D64" s="77" t="s">
        <v>115</v>
      </c>
      <c r="E64" s="77"/>
      <c r="F64" s="125">
        <v>18903.07</v>
      </c>
      <c r="G64" s="125">
        <v>60000</v>
      </c>
      <c r="H64" s="125">
        <v>10505.56</v>
      </c>
      <c r="I64" s="88">
        <f t="shared" si="2"/>
        <v>17.509266666666665</v>
      </c>
      <c r="J64" s="135">
        <f t="shared" si="1"/>
        <v>55.575946129385336</v>
      </c>
    </row>
    <row r="65" spans="1:10" x14ac:dyDescent="0.25">
      <c r="A65" s="14">
        <v>3121</v>
      </c>
      <c r="B65" s="14">
        <v>50</v>
      </c>
      <c r="C65" s="14"/>
      <c r="D65" s="77" t="s">
        <v>115</v>
      </c>
      <c r="E65" s="77"/>
      <c r="F65" s="88">
        <v>18903.07</v>
      </c>
      <c r="G65" s="88">
        <v>60000</v>
      </c>
      <c r="H65" s="88">
        <v>10505.56</v>
      </c>
      <c r="I65" s="88">
        <f t="shared" si="2"/>
        <v>17.509266666666665</v>
      </c>
      <c r="J65" s="135">
        <f t="shared" si="1"/>
        <v>55.575946129385336</v>
      </c>
    </row>
    <row r="66" spans="1:10" x14ac:dyDescent="0.25">
      <c r="A66" s="79">
        <v>313</v>
      </c>
      <c r="B66" s="14"/>
      <c r="C66" s="14"/>
      <c r="D66" s="77" t="s">
        <v>116</v>
      </c>
      <c r="E66" s="77"/>
      <c r="F66" s="125">
        <v>77635.25</v>
      </c>
      <c r="G66" s="125">
        <v>181500</v>
      </c>
      <c r="H66" s="125">
        <v>54624.67</v>
      </c>
      <c r="I66" s="88">
        <f t="shared" si="2"/>
        <v>30.096236914600549</v>
      </c>
      <c r="J66" s="135">
        <f t="shared" si="1"/>
        <v>70.360654470746212</v>
      </c>
    </row>
    <row r="67" spans="1:10" x14ac:dyDescent="0.25">
      <c r="A67" s="14">
        <v>3132</v>
      </c>
      <c r="B67" s="14">
        <v>50</v>
      </c>
      <c r="C67" s="14"/>
      <c r="D67" s="77" t="s">
        <v>117</v>
      </c>
      <c r="E67" s="77"/>
      <c r="F67" s="88">
        <v>160073.16</v>
      </c>
      <c r="G67" s="88">
        <v>180000</v>
      </c>
      <c r="H67" s="88">
        <v>152891.6</v>
      </c>
      <c r="I67" s="88">
        <f t="shared" si="2"/>
        <v>84.939777777777778</v>
      </c>
      <c r="J67" s="135">
        <f t="shared" si="1"/>
        <v>95.513576417183245</v>
      </c>
    </row>
    <row r="68" spans="1:10" x14ac:dyDescent="0.25">
      <c r="A68" s="79">
        <v>32</v>
      </c>
      <c r="B68" s="14"/>
      <c r="C68" s="14"/>
      <c r="D68" s="112" t="s">
        <v>9</v>
      </c>
      <c r="E68" s="77"/>
      <c r="F68" s="125">
        <v>14584.47</v>
      </c>
      <c r="G68" s="125">
        <v>4000</v>
      </c>
      <c r="H68" s="125">
        <v>8439.44</v>
      </c>
      <c r="I68" s="88">
        <f t="shared" si="2"/>
        <v>210.98600000000002</v>
      </c>
      <c r="J68" s="135">
        <f t="shared" si="1"/>
        <v>57.865935477943317</v>
      </c>
    </row>
    <row r="69" spans="1:10" x14ac:dyDescent="0.25">
      <c r="A69" s="79">
        <v>321</v>
      </c>
      <c r="B69" s="14"/>
      <c r="C69" s="14"/>
      <c r="D69" s="112" t="s">
        <v>128</v>
      </c>
      <c r="E69" s="77"/>
      <c r="F69" s="125">
        <v>14584.47</v>
      </c>
      <c r="G69" s="125">
        <v>40000</v>
      </c>
      <c r="H69" s="125">
        <v>8439.44</v>
      </c>
      <c r="I69" s="88">
        <f t="shared" si="2"/>
        <v>21.098600000000001</v>
      </c>
      <c r="J69" s="135">
        <f t="shared" si="1"/>
        <v>57.865935477943317</v>
      </c>
    </row>
    <row r="70" spans="1:10" x14ac:dyDescent="0.25">
      <c r="A70" s="14">
        <v>3212</v>
      </c>
      <c r="B70" s="14">
        <v>50</v>
      </c>
      <c r="C70" s="14"/>
      <c r="D70" s="77" t="s">
        <v>118</v>
      </c>
      <c r="E70" s="77"/>
      <c r="F70" s="88">
        <v>14584.47</v>
      </c>
      <c r="G70" s="88">
        <v>40000</v>
      </c>
      <c r="H70" s="88">
        <v>8439.11</v>
      </c>
      <c r="I70" s="88">
        <f t="shared" si="2"/>
        <v>21.097775000000002</v>
      </c>
      <c r="J70" s="135">
        <f t="shared" si="1"/>
        <v>57.86367279716027</v>
      </c>
    </row>
    <row r="71" spans="1:10" x14ac:dyDescent="0.25">
      <c r="A71" s="79">
        <v>329</v>
      </c>
      <c r="B71" s="14"/>
      <c r="C71" s="14"/>
      <c r="D71" s="112" t="s">
        <v>75</v>
      </c>
      <c r="E71" s="77"/>
      <c r="F71" s="125">
        <v>3492</v>
      </c>
      <c r="G71" s="125">
        <v>10000</v>
      </c>
      <c r="H71" s="125">
        <v>840</v>
      </c>
      <c r="I71" s="88">
        <f t="shared" si="2"/>
        <v>8.4</v>
      </c>
      <c r="J71" s="135">
        <f t="shared" si="1"/>
        <v>24.054982817869416</v>
      </c>
    </row>
    <row r="72" spans="1:10" x14ac:dyDescent="0.25">
      <c r="A72" s="14">
        <v>3295</v>
      </c>
      <c r="B72" s="14">
        <v>50</v>
      </c>
      <c r="C72" s="14"/>
      <c r="D72" s="77" t="s">
        <v>119</v>
      </c>
      <c r="E72" s="77"/>
      <c r="F72" s="88">
        <v>3492</v>
      </c>
      <c r="G72" s="88">
        <v>10000</v>
      </c>
      <c r="H72" s="88">
        <v>840</v>
      </c>
      <c r="I72" s="88">
        <f t="shared" si="2"/>
        <v>8.4</v>
      </c>
      <c r="J72" s="135">
        <f t="shared" ref="J72:J134" si="3">H72/F72*100</f>
        <v>24.054982817869416</v>
      </c>
    </row>
    <row r="73" spans="1:10" ht="29.25" customHeight="1" x14ac:dyDescent="0.25">
      <c r="A73" s="46"/>
      <c r="B73" s="46"/>
      <c r="C73" s="104" t="s">
        <v>155</v>
      </c>
      <c r="D73" s="120"/>
      <c r="E73" s="120"/>
      <c r="F73" s="132"/>
      <c r="G73" s="132" t="e">
        <f>G74+G83+G91+#REF!+G134+#REF!+G141+G150+G156+G161+G166</f>
        <v>#REF!</v>
      </c>
      <c r="H73" s="132" t="e">
        <f>H74+H83+H91+#REF!+H134+#REF!+H141+H150+H156+H161+H166</f>
        <v>#REF!</v>
      </c>
      <c r="I73" s="133" t="e">
        <f t="shared" si="2"/>
        <v>#REF!</v>
      </c>
      <c r="J73" s="137" t="e">
        <f t="shared" si="3"/>
        <v>#REF!</v>
      </c>
    </row>
    <row r="74" spans="1:10" s="19" customFormat="1" ht="23.25" customHeight="1" x14ac:dyDescent="0.25">
      <c r="A74" s="118"/>
      <c r="B74" s="118"/>
      <c r="C74" s="213" t="s">
        <v>145</v>
      </c>
      <c r="D74" s="214"/>
      <c r="E74" s="84"/>
      <c r="F74" s="119">
        <v>1740.5</v>
      </c>
      <c r="G74" s="119">
        <v>1527.83</v>
      </c>
      <c r="H74" s="119">
        <v>1527.83</v>
      </c>
      <c r="I74" s="119">
        <f t="shared" si="2"/>
        <v>100</v>
      </c>
      <c r="J74" s="136">
        <f t="shared" si="3"/>
        <v>87.781097385808664</v>
      </c>
    </row>
    <row r="75" spans="1:10" x14ac:dyDescent="0.25">
      <c r="A75" s="79">
        <v>3</v>
      </c>
      <c r="B75" s="14"/>
      <c r="C75" s="14"/>
      <c r="D75" s="112" t="s">
        <v>3</v>
      </c>
      <c r="E75" s="77"/>
      <c r="F75" s="125">
        <v>1740.5</v>
      </c>
      <c r="G75" s="125">
        <v>1527.83</v>
      </c>
      <c r="H75" s="125">
        <v>1527.83</v>
      </c>
      <c r="I75" s="88">
        <f t="shared" si="2"/>
        <v>100</v>
      </c>
      <c r="J75" s="135">
        <f t="shared" si="3"/>
        <v>87.781097385808664</v>
      </c>
    </row>
    <row r="76" spans="1:10" x14ac:dyDescent="0.25">
      <c r="A76" s="79">
        <v>32</v>
      </c>
      <c r="B76" s="14"/>
      <c r="C76" s="14"/>
      <c r="D76" s="112" t="s">
        <v>9</v>
      </c>
      <c r="E76" s="77"/>
      <c r="F76" s="125">
        <v>1740.5</v>
      </c>
      <c r="G76" s="125">
        <f>G77+G79+G81</f>
        <v>1527.83</v>
      </c>
      <c r="H76" s="125">
        <f>H77+H79+H81</f>
        <v>1527.83</v>
      </c>
      <c r="I76" s="88">
        <f t="shared" si="2"/>
        <v>100</v>
      </c>
      <c r="J76" s="135">
        <f t="shared" si="3"/>
        <v>87.781097385808664</v>
      </c>
    </row>
    <row r="77" spans="1:10" x14ac:dyDescent="0.25">
      <c r="A77" s="79">
        <v>322</v>
      </c>
      <c r="B77" s="14"/>
      <c r="C77" s="14"/>
      <c r="D77" s="112" t="s">
        <v>111</v>
      </c>
      <c r="E77" s="77"/>
      <c r="F77" s="125">
        <v>799.01</v>
      </c>
      <c r="G77" s="125">
        <v>200</v>
      </c>
      <c r="H77" s="125">
        <v>200</v>
      </c>
      <c r="I77" s="88">
        <f t="shared" si="2"/>
        <v>100</v>
      </c>
      <c r="J77" s="135">
        <f t="shared" si="3"/>
        <v>25.030975832592834</v>
      </c>
    </row>
    <row r="78" spans="1:10" x14ac:dyDescent="0.25">
      <c r="A78" s="14">
        <v>3221</v>
      </c>
      <c r="B78" s="14">
        <v>110</v>
      </c>
      <c r="C78" s="14"/>
      <c r="D78" s="77" t="s">
        <v>101</v>
      </c>
      <c r="E78" s="77"/>
      <c r="F78" s="88">
        <v>799.01</v>
      </c>
      <c r="G78" s="88">
        <v>200</v>
      </c>
      <c r="H78" s="88">
        <v>200</v>
      </c>
      <c r="I78" s="88">
        <f t="shared" si="2"/>
        <v>100</v>
      </c>
      <c r="J78" s="135">
        <f t="shared" si="3"/>
        <v>25.030975832592834</v>
      </c>
    </row>
    <row r="79" spans="1:10" x14ac:dyDescent="0.25">
      <c r="A79" s="79">
        <v>323</v>
      </c>
      <c r="B79" s="14"/>
      <c r="C79" s="14"/>
      <c r="D79" s="112" t="s">
        <v>67</v>
      </c>
      <c r="E79" s="77"/>
      <c r="F79" s="125">
        <v>350</v>
      </c>
      <c r="G79" s="125">
        <v>1027.83</v>
      </c>
      <c r="H79" s="125">
        <v>1027.83</v>
      </c>
      <c r="I79" s="88">
        <f t="shared" si="2"/>
        <v>100</v>
      </c>
      <c r="J79" s="135">
        <f t="shared" si="3"/>
        <v>293.66571428571427</v>
      </c>
    </row>
    <row r="80" spans="1:10" x14ac:dyDescent="0.25">
      <c r="A80" s="14">
        <v>3239</v>
      </c>
      <c r="B80" s="14">
        <v>110</v>
      </c>
      <c r="C80" s="14"/>
      <c r="D80" s="77" t="s">
        <v>82</v>
      </c>
      <c r="E80" s="77"/>
      <c r="F80" s="88">
        <v>350</v>
      </c>
      <c r="G80" s="88">
        <v>1027.83</v>
      </c>
      <c r="H80" s="88">
        <v>1027.83</v>
      </c>
      <c r="I80" s="88">
        <f t="shared" si="2"/>
        <v>100</v>
      </c>
      <c r="J80" s="135">
        <f t="shared" si="3"/>
        <v>293.66571428571427</v>
      </c>
    </row>
    <row r="81" spans="1:10" x14ac:dyDescent="0.25">
      <c r="A81" s="79">
        <v>321</v>
      </c>
      <c r="B81" s="14"/>
      <c r="C81" s="14"/>
      <c r="D81" s="112" t="s">
        <v>14</v>
      </c>
      <c r="E81" s="77"/>
      <c r="F81" s="125">
        <v>300</v>
      </c>
      <c r="G81" s="125">
        <v>300</v>
      </c>
      <c r="H81" s="125">
        <v>300</v>
      </c>
      <c r="I81" s="88">
        <f t="shared" si="2"/>
        <v>100</v>
      </c>
      <c r="J81" s="135">
        <f t="shared" si="3"/>
        <v>100</v>
      </c>
    </row>
    <row r="82" spans="1:10" x14ac:dyDescent="0.25">
      <c r="A82" s="14">
        <v>3211</v>
      </c>
      <c r="B82" s="14">
        <v>110</v>
      </c>
      <c r="C82" s="14"/>
      <c r="D82" s="77" t="s">
        <v>14</v>
      </c>
      <c r="E82" s="77"/>
      <c r="F82" s="88">
        <v>300</v>
      </c>
      <c r="G82" s="88">
        <v>300</v>
      </c>
      <c r="H82" s="88">
        <v>300</v>
      </c>
      <c r="I82" s="88">
        <f t="shared" si="2"/>
        <v>100</v>
      </c>
      <c r="J82" s="135">
        <f t="shared" si="3"/>
        <v>100</v>
      </c>
    </row>
    <row r="83" spans="1:10" ht="24" customHeight="1" x14ac:dyDescent="0.25">
      <c r="A83" s="82"/>
      <c r="B83" s="82"/>
      <c r="C83" s="213" t="s">
        <v>164</v>
      </c>
      <c r="D83" s="214"/>
      <c r="E83" s="85" t="s">
        <v>104</v>
      </c>
      <c r="F83" s="119"/>
      <c r="G83" s="119">
        <v>0</v>
      </c>
      <c r="H83" s="119">
        <v>0</v>
      </c>
      <c r="I83" s="90" t="e">
        <f t="shared" si="2"/>
        <v>#DIV/0!</v>
      </c>
      <c r="J83" s="136" t="e">
        <f t="shared" si="3"/>
        <v>#DIV/0!</v>
      </c>
    </row>
    <row r="84" spans="1:10" ht="17.25" customHeight="1" x14ac:dyDescent="0.25">
      <c r="A84" s="113">
        <v>4</v>
      </c>
      <c r="B84" s="94"/>
      <c r="C84" s="123"/>
      <c r="D84" s="116" t="s">
        <v>5</v>
      </c>
      <c r="E84" s="76"/>
      <c r="F84" s="117">
        <v>0</v>
      </c>
      <c r="G84" s="119">
        <v>0</v>
      </c>
      <c r="H84" s="119">
        <v>0</v>
      </c>
      <c r="I84" s="96" t="e">
        <f t="shared" si="2"/>
        <v>#DIV/0!</v>
      </c>
      <c r="J84" s="135" t="e">
        <f t="shared" si="3"/>
        <v>#DIV/0!</v>
      </c>
    </row>
    <row r="85" spans="1:10" x14ac:dyDescent="0.25">
      <c r="A85" s="79">
        <v>45</v>
      </c>
      <c r="B85" s="115"/>
      <c r="C85" s="115" t="s">
        <v>125</v>
      </c>
      <c r="D85" s="149" t="s">
        <v>165</v>
      </c>
      <c r="E85" s="77"/>
      <c r="F85" s="125">
        <v>0</v>
      </c>
      <c r="G85" s="119">
        <v>0</v>
      </c>
      <c r="H85" s="119">
        <v>0</v>
      </c>
      <c r="I85" s="88" t="e">
        <f t="shared" si="2"/>
        <v>#DIV/0!</v>
      </c>
      <c r="J85" s="135" t="e">
        <f t="shared" si="3"/>
        <v>#DIV/0!</v>
      </c>
    </row>
    <row r="86" spans="1:10" x14ac:dyDescent="0.25">
      <c r="A86" s="79">
        <v>451</v>
      </c>
      <c r="B86" s="14"/>
      <c r="C86" s="14"/>
      <c r="D86" s="149" t="s">
        <v>166</v>
      </c>
      <c r="E86" s="77"/>
      <c r="F86" s="125">
        <v>0</v>
      </c>
      <c r="G86" s="119">
        <v>0</v>
      </c>
      <c r="H86" s="119">
        <v>0</v>
      </c>
      <c r="I86" s="88" t="e">
        <f t="shared" si="2"/>
        <v>#DIV/0!</v>
      </c>
      <c r="J86" s="135" t="e">
        <f t="shared" si="3"/>
        <v>#DIV/0!</v>
      </c>
    </row>
    <row r="87" spans="1:10" x14ac:dyDescent="0.25">
      <c r="A87" s="14">
        <v>4511</v>
      </c>
      <c r="B87" s="14">
        <v>5321</v>
      </c>
      <c r="C87" s="14"/>
      <c r="D87" s="149" t="s">
        <v>166</v>
      </c>
      <c r="E87" s="77"/>
      <c r="F87" s="88">
        <v>0</v>
      </c>
      <c r="G87" s="119">
        <v>0</v>
      </c>
      <c r="H87" s="119">
        <v>0</v>
      </c>
      <c r="I87" s="88" t="e">
        <f t="shared" si="2"/>
        <v>#DIV/0!</v>
      </c>
      <c r="J87" s="135" t="e">
        <f t="shared" si="3"/>
        <v>#DIV/0!</v>
      </c>
    </row>
    <row r="88" spans="1:10" x14ac:dyDescent="0.25">
      <c r="A88" s="79"/>
      <c r="B88" s="14">
        <v>4511</v>
      </c>
      <c r="C88" s="14"/>
      <c r="D88" s="149" t="s">
        <v>171</v>
      </c>
      <c r="E88" s="77"/>
      <c r="F88" s="125">
        <v>0</v>
      </c>
      <c r="G88" s="119">
        <v>0</v>
      </c>
      <c r="H88" s="119">
        <v>0</v>
      </c>
      <c r="I88" s="88">
        <v>100</v>
      </c>
      <c r="J88" s="135" t="e">
        <f t="shared" si="3"/>
        <v>#DIV/0!</v>
      </c>
    </row>
    <row r="89" spans="1:10" x14ac:dyDescent="0.25">
      <c r="A89" s="79"/>
      <c r="B89" s="14"/>
      <c r="C89" s="14"/>
      <c r="D89" s="149"/>
      <c r="E89" s="77"/>
      <c r="F89" s="125"/>
      <c r="G89" s="119">
        <v>0</v>
      </c>
      <c r="H89" s="119">
        <v>0</v>
      </c>
      <c r="I89" s="88">
        <v>0</v>
      </c>
      <c r="J89" s="135"/>
    </row>
    <row r="90" spans="1:10" x14ac:dyDescent="0.25">
      <c r="A90" s="14"/>
      <c r="B90" s="14"/>
      <c r="C90" s="14"/>
      <c r="D90" s="150"/>
      <c r="E90" s="77"/>
      <c r="F90" s="88"/>
      <c r="G90" s="119">
        <v>0</v>
      </c>
      <c r="H90" s="119">
        <v>0</v>
      </c>
      <c r="I90" s="88">
        <v>0</v>
      </c>
      <c r="J90" s="135" t="e">
        <f t="shared" si="3"/>
        <v>#DIV/0!</v>
      </c>
    </row>
    <row r="91" spans="1:10" ht="24" customHeight="1" x14ac:dyDescent="0.25">
      <c r="A91" s="82"/>
      <c r="B91" s="82"/>
      <c r="C91" s="213" t="s">
        <v>146</v>
      </c>
      <c r="D91" s="214"/>
      <c r="E91" s="85"/>
      <c r="F91" s="119">
        <v>83227.11</v>
      </c>
      <c r="G91" s="119">
        <v>167157.04</v>
      </c>
      <c r="H91" s="119">
        <v>115978.74</v>
      </c>
      <c r="I91" s="90">
        <f>H91/G91*100</f>
        <v>69.383102261203007</v>
      </c>
      <c r="J91" s="136">
        <f t="shared" si="3"/>
        <v>139.35211735695256</v>
      </c>
    </row>
    <row r="92" spans="1:10" x14ac:dyDescent="0.25">
      <c r="A92" s="79">
        <v>3</v>
      </c>
      <c r="B92" s="14"/>
      <c r="C92" s="14"/>
      <c r="D92" s="112" t="s">
        <v>3</v>
      </c>
      <c r="E92" s="77"/>
      <c r="F92" s="125"/>
      <c r="G92" s="125"/>
      <c r="H92" s="125"/>
      <c r="I92" s="88" t="e">
        <f>H92/G92*100</f>
        <v>#DIV/0!</v>
      </c>
      <c r="J92" s="135" t="e">
        <f t="shared" si="3"/>
        <v>#DIV/0!</v>
      </c>
    </row>
    <row r="93" spans="1:10" x14ac:dyDescent="0.25">
      <c r="A93" s="79">
        <v>31</v>
      </c>
      <c r="B93" s="14"/>
      <c r="C93" s="14"/>
      <c r="D93" s="112" t="s">
        <v>4</v>
      </c>
      <c r="E93" s="77"/>
      <c r="F93" s="125">
        <v>1000</v>
      </c>
      <c r="G93" s="125">
        <v>1500</v>
      </c>
      <c r="H93" s="125">
        <v>1700</v>
      </c>
      <c r="I93" s="88">
        <f>H93/G93*100</f>
        <v>113.33333333333333</v>
      </c>
      <c r="J93" s="135">
        <f t="shared" si="3"/>
        <v>170</v>
      </c>
    </row>
    <row r="94" spans="1:10" x14ac:dyDescent="0.25">
      <c r="A94" s="79">
        <v>311</v>
      </c>
      <c r="B94" s="14"/>
      <c r="C94" s="14"/>
      <c r="D94" s="112" t="s">
        <v>120</v>
      </c>
      <c r="E94" s="77"/>
      <c r="F94" s="125">
        <v>24159.64</v>
      </c>
      <c r="G94" s="125">
        <v>60000</v>
      </c>
      <c r="H94" s="125">
        <v>21497.65</v>
      </c>
      <c r="I94" s="88">
        <f>H94/G94*100</f>
        <v>35.829416666666667</v>
      </c>
      <c r="J94" s="135">
        <f t="shared" si="3"/>
        <v>88.981665289714599</v>
      </c>
    </row>
    <row r="95" spans="1:10" x14ac:dyDescent="0.25">
      <c r="A95" s="14">
        <v>3111</v>
      </c>
      <c r="B95" s="14">
        <v>52</v>
      </c>
      <c r="C95" s="14"/>
      <c r="D95" s="77" t="s">
        <v>113</v>
      </c>
      <c r="E95" s="77"/>
      <c r="F95" s="125">
        <v>24159.64</v>
      </c>
      <c r="G95" s="88">
        <v>60000</v>
      </c>
      <c r="H95" s="88">
        <v>21497.65</v>
      </c>
      <c r="I95" s="88">
        <f>H95/G95*100</f>
        <v>35.829416666666667</v>
      </c>
      <c r="J95" s="135">
        <f t="shared" si="3"/>
        <v>88.981665289714599</v>
      </c>
    </row>
    <row r="96" spans="1:10" x14ac:dyDescent="0.25">
      <c r="A96" s="14">
        <v>3111</v>
      </c>
      <c r="B96" s="14">
        <v>51</v>
      </c>
      <c r="C96" s="14"/>
      <c r="D96" s="77" t="s">
        <v>113</v>
      </c>
      <c r="E96" s="77"/>
      <c r="F96" s="88"/>
      <c r="G96" s="88">
        <v>0</v>
      </c>
      <c r="H96" s="88">
        <v>0</v>
      </c>
      <c r="I96" s="88">
        <v>0</v>
      </c>
      <c r="J96" s="135" t="e">
        <f t="shared" si="3"/>
        <v>#DIV/0!</v>
      </c>
    </row>
    <row r="97" spans="1:10" x14ac:dyDescent="0.25">
      <c r="A97" s="79">
        <v>313</v>
      </c>
      <c r="B97" s="14"/>
      <c r="C97" s="14"/>
      <c r="D97" s="112" t="s">
        <v>127</v>
      </c>
      <c r="E97" s="77"/>
      <c r="F97" s="125">
        <v>3986.34</v>
      </c>
      <c r="G97" s="125">
        <v>15000</v>
      </c>
      <c r="H97" s="125">
        <v>3547.09</v>
      </c>
      <c r="I97" s="88">
        <f t="shared" ref="I97:I112" si="4">H97/G97*100</f>
        <v>23.647266666666667</v>
      </c>
      <c r="J97" s="135">
        <f t="shared" si="3"/>
        <v>88.981120526598332</v>
      </c>
    </row>
    <row r="98" spans="1:10" x14ac:dyDescent="0.25">
      <c r="A98" s="14">
        <v>3132</v>
      </c>
      <c r="B98" s="14">
        <v>53</v>
      </c>
      <c r="C98" s="14"/>
      <c r="D98" s="77" t="s">
        <v>126</v>
      </c>
      <c r="E98" s="77"/>
      <c r="F98" s="125">
        <v>3986.34</v>
      </c>
      <c r="G98" s="88">
        <v>1500</v>
      </c>
      <c r="H98" s="88">
        <v>3547.09</v>
      </c>
      <c r="I98" s="88">
        <f t="shared" si="4"/>
        <v>236.4726666666667</v>
      </c>
      <c r="J98" s="135">
        <f t="shared" si="3"/>
        <v>88.981120526598332</v>
      </c>
    </row>
    <row r="99" spans="1:10" x14ac:dyDescent="0.25">
      <c r="A99" s="79">
        <v>321</v>
      </c>
      <c r="B99" s="14"/>
      <c r="C99" s="14"/>
      <c r="D99" s="112" t="s">
        <v>128</v>
      </c>
      <c r="E99" s="77"/>
      <c r="F99" s="125">
        <v>0</v>
      </c>
      <c r="G99" s="125">
        <v>0</v>
      </c>
      <c r="H99" s="125">
        <v>0</v>
      </c>
      <c r="I99" s="88" t="e">
        <f t="shared" si="4"/>
        <v>#DIV/0!</v>
      </c>
      <c r="J99" s="135" t="e">
        <f t="shared" si="3"/>
        <v>#DIV/0!</v>
      </c>
    </row>
    <row r="100" spans="1:10" x14ac:dyDescent="0.25">
      <c r="A100" s="14">
        <v>3211</v>
      </c>
      <c r="B100" s="14">
        <v>31</v>
      </c>
      <c r="C100" s="14"/>
      <c r="D100" s="77" t="s">
        <v>14</v>
      </c>
      <c r="E100" s="77"/>
      <c r="F100" s="88">
        <v>0</v>
      </c>
      <c r="G100" s="88">
        <v>2000</v>
      </c>
      <c r="H100" s="88">
        <v>0</v>
      </c>
      <c r="I100" s="88">
        <f t="shared" si="4"/>
        <v>0</v>
      </c>
      <c r="J100" s="135" t="e">
        <f t="shared" si="3"/>
        <v>#DIV/0!</v>
      </c>
    </row>
    <row r="101" spans="1:10" x14ac:dyDescent="0.25">
      <c r="A101" s="14">
        <v>3219</v>
      </c>
      <c r="B101" s="14">
        <v>52</v>
      </c>
      <c r="C101" s="14"/>
      <c r="D101" s="77" t="s">
        <v>100</v>
      </c>
      <c r="E101" s="77"/>
      <c r="F101" s="88">
        <v>800</v>
      </c>
      <c r="G101" s="88">
        <v>200</v>
      </c>
      <c r="H101" s="88">
        <v>193.82</v>
      </c>
      <c r="I101" s="88">
        <f t="shared" si="4"/>
        <v>96.91</v>
      </c>
      <c r="J101" s="135">
        <f t="shared" si="3"/>
        <v>24.227499999999999</v>
      </c>
    </row>
    <row r="102" spans="1:10" x14ac:dyDescent="0.25">
      <c r="A102" s="14">
        <v>3213</v>
      </c>
      <c r="B102" s="14">
        <v>42</v>
      </c>
      <c r="C102" s="14"/>
      <c r="D102" s="77" t="s">
        <v>99</v>
      </c>
      <c r="E102" s="77"/>
      <c r="F102" s="88">
        <v>0</v>
      </c>
      <c r="G102" s="88">
        <v>0</v>
      </c>
      <c r="H102" s="88">
        <v>0</v>
      </c>
      <c r="I102" s="88" t="e">
        <f t="shared" si="4"/>
        <v>#DIV/0!</v>
      </c>
      <c r="J102" s="135">
        <v>0</v>
      </c>
    </row>
    <row r="103" spans="1:10" x14ac:dyDescent="0.25">
      <c r="A103" s="79">
        <v>32</v>
      </c>
      <c r="B103" s="14"/>
      <c r="C103" s="14"/>
      <c r="D103" s="112" t="s">
        <v>9</v>
      </c>
      <c r="E103" s="77"/>
      <c r="F103" s="125">
        <v>0</v>
      </c>
      <c r="G103" s="125">
        <f>G104+G112+G120</f>
        <v>82035.5</v>
      </c>
      <c r="H103" s="125">
        <f>H104+H112+H120</f>
        <v>46774.06</v>
      </c>
      <c r="I103" s="88">
        <f t="shared" si="4"/>
        <v>57.016852460215397</v>
      </c>
      <c r="J103" s="135" t="e">
        <f t="shared" si="3"/>
        <v>#DIV/0!</v>
      </c>
    </row>
    <row r="104" spans="1:10" x14ac:dyDescent="0.25">
      <c r="A104" s="79">
        <v>322</v>
      </c>
      <c r="B104" s="14"/>
      <c r="C104" s="14"/>
      <c r="D104" s="112" t="s">
        <v>111</v>
      </c>
      <c r="E104" s="77"/>
      <c r="F104" s="156">
        <v>0</v>
      </c>
      <c r="G104" s="125">
        <v>61705.5</v>
      </c>
      <c r="H104" s="125">
        <v>40603.589999999997</v>
      </c>
      <c r="I104" s="88">
        <f t="shared" si="4"/>
        <v>65.80222184408197</v>
      </c>
      <c r="J104" s="135" t="e">
        <f t="shared" si="3"/>
        <v>#DIV/0!</v>
      </c>
    </row>
    <row r="105" spans="1:10" x14ac:dyDescent="0.25">
      <c r="A105" s="14">
        <v>3221</v>
      </c>
      <c r="B105" s="14">
        <v>31</v>
      </c>
      <c r="C105" s="14"/>
      <c r="D105" s="77" t="s">
        <v>101</v>
      </c>
      <c r="E105" s="77"/>
      <c r="F105" s="88">
        <v>659.71</v>
      </c>
      <c r="G105" s="88">
        <v>1500</v>
      </c>
      <c r="H105" s="88">
        <v>0</v>
      </c>
      <c r="I105" s="88">
        <f t="shared" ref="I105" si="5">H105/G105*100</f>
        <v>0</v>
      </c>
      <c r="J105" s="135">
        <f t="shared" ref="J105" si="6">H105/F105*100</f>
        <v>0</v>
      </c>
    </row>
    <row r="106" spans="1:10" x14ac:dyDescent="0.25">
      <c r="A106" s="14">
        <v>3222</v>
      </c>
      <c r="B106" s="14">
        <v>41</v>
      </c>
      <c r="C106" s="14"/>
      <c r="D106" s="77" t="s">
        <v>62</v>
      </c>
      <c r="E106" s="77"/>
      <c r="F106" s="88">
        <v>18001.34</v>
      </c>
      <c r="G106" s="88">
        <v>56000</v>
      </c>
      <c r="H106" s="88">
        <v>13686</v>
      </c>
      <c r="I106" s="88">
        <f t="shared" si="4"/>
        <v>24.439285714285713</v>
      </c>
      <c r="J106" s="135">
        <f t="shared" si="3"/>
        <v>76.027673495417559</v>
      </c>
    </row>
    <row r="107" spans="1:10" x14ac:dyDescent="0.25">
      <c r="A107" s="14">
        <v>3222</v>
      </c>
      <c r="B107" s="14">
        <v>5103</v>
      </c>
      <c r="C107" s="14"/>
      <c r="D107" s="77" t="s">
        <v>62</v>
      </c>
      <c r="E107" s="77"/>
      <c r="F107" s="88">
        <v>0</v>
      </c>
      <c r="G107" s="88">
        <v>0</v>
      </c>
      <c r="H107" s="88">
        <v>0</v>
      </c>
      <c r="I107" s="88" t="e">
        <f t="shared" si="4"/>
        <v>#DIV/0!</v>
      </c>
      <c r="J107" s="135" t="e">
        <f t="shared" si="3"/>
        <v>#DIV/0!</v>
      </c>
    </row>
    <row r="108" spans="1:10" x14ac:dyDescent="0.25">
      <c r="A108" s="14">
        <v>3222</v>
      </c>
      <c r="B108" s="14">
        <v>61</v>
      </c>
      <c r="C108" s="14"/>
      <c r="D108" s="77" t="s">
        <v>62</v>
      </c>
      <c r="E108" s="77"/>
      <c r="F108" s="88">
        <v>0</v>
      </c>
      <c r="G108" s="88">
        <v>0</v>
      </c>
      <c r="H108" s="88">
        <v>0</v>
      </c>
      <c r="I108" s="88" t="e">
        <f t="shared" si="4"/>
        <v>#DIV/0!</v>
      </c>
      <c r="J108" s="135">
        <v>0</v>
      </c>
    </row>
    <row r="109" spans="1:10" x14ac:dyDescent="0.25">
      <c r="A109" s="14">
        <v>3222</v>
      </c>
      <c r="B109" s="14">
        <v>42034</v>
      </c>
      <c r="C109" s="14"/>
      <c r="D109" s="77" t="s">
        <v>62</v>
      </c>
      <c r="E109" s="77"/>
      <c r="F109" s="88">
        <v>0</v>
      </c>
      <c r="G109" s="88">
        <v>0</v>
      </c>
      <c r="H109" s="88">
        <v>0</v>
      </c>
      <c r="I109" s="88" t="e">
        <f t="shared" si="4"/>
        <v>#DIV/0!</v>
      </c>
      <c r="J109" s="135">
        <v>0</v>
      </c>
    </row>
    <row r="110" spans="1:10" x14ac:dyDescent="0.25">
      <c r="A110" s="79">
        <v>3224</v>
      </c>
      <c r="B110" s="14"/>
      <c r="C110" s="14"/>
      <c r="D110" s="112" t="s">
        <v>168</v>
      </c>
      <c r="E110" s="77"/>
      <c r="F110" s="88"/>
      <c r="G110" s="88"/>
      <c r="H110" s="88"/>
      <c r="I110" s="88"/>
      <c r="J110" s="135"/>
    </row>
    <row r="111" spans="1:10" x14ac:dyDescent="0.25">
      <c r="A111" s="14">
        <v>32241</v>
      </c>
      <c r="B111" s="14"/>
      <c r="C111" s="14"/>
      <c r="D111" s="77" t="s">
        <v>168</v>
      </c>
      <c r="E111" s="77"/>
      <c r="F111" s="88">
        <v>16.82</v>
      </c>
      <c r="G111" s="88">
        <v>1500</v>
      </c>
      <c r="H111" s="88">
        <v>0</v>
      </c>
      <c r="I111" s="88">
        <f t="shared" ref="I111" si="7">H111/G111*100</f>
        <v>0</v>
      </c>
      <c r="J111" s="135">
        <f t="shared" ref="J111" si="8">H111/F111*100</f>
        <v>0</v>
      </c>
    </row>
    <row r="112" spans="1:10" x14ac:dyDescent="0.25">
      <c r="A112" s="79">
        <v>323</v>
      </c>
      <c r="B112" s="14"/>
      <c r="C112" s="14"/>
      <c r="D112" s="112" t="s">
        <v>67</v>
      </c>
      <c r="E112" s="77"/>
      <c r="F112" s="125">
        <f>F113+F114+F116+F119</f>
        <v>7.47</v>
      </c>
      <c r="G112" s="125">
        <f>G113+G114+G116+G119</f>
        <v>5170</v>
      </c>
      <c r="H112" s="125">
        <f>H113+H114+H116+H119</f>
        <v>0</v>
      </c>
      <c r="I112" s="88">
        <f t="shared" si="4"/>
        <v>0</v>
      </c>
      <c r="J112" s="135">
        <f t="shared" si="3"/>
        <v>0</v>
      </c>
    </row>
    <row r="113" spans="1:10" x14ac:dyDescent="0.25">
      <c r="A113" s="14">
        <v>3231</v>
      </c>
      <c r="B113" s="14">
        <v>31</v>
      </c>
      <c r="C113" s="14"/>
      <c r="D113" s="77" t="s">
        <v>129</v>
      </c>
      <c r="E113" s="77"/>
      <c r="F113" s="88">
        <v>7.47</v>
      </c>
      <c r="G113" s="88">
        <v>1500</v>
      </c>
      <c r="H113" s="88">
        <v>0</v>
      </c>
      <c r="I113" s="88">
        <v>0</v>
      </c>
      <c r="J113" s="135">
        <f t="shared" si="3"/>
        <v>0</v>
      </c>
    </row>
    <row r="114" spans="1:10" x14ac:dyDescent="0.25">
      <c r="A114" s="14">
        <v>3234</v>
      </c>
      <c r="B114" s="14">
        <v>31</v>
      </c>
      <c r="C114" s="14"/>
      <c r="D114" s="77" t="s">
        <v>70</v>
      </c>
      <c r="E114" s="77"/>
      <c r="F114" s="88">
        <v>0</v>
      </c>
      <c r="G114" s="88">
        <v>2000</v>
      </c>
      <c r="H114" s="88">
        <v>0</v>
      </c>
      <c r="I114" s="88">
        <v>0</v>
      </c>
      <c r="J114" s="135" t="e">
        <f t="shared" si="3"/>
        <v>#DIV/0!</v>
      </c>
    </row>
    <row r="115" spans="1:10" x14ac:dyDescent="0.25">
      <c r="A115" s="14">
        <v>3235</v>
      </c>
      <c r="B115" s="14">
        <v>50</v>
      </c>
      <c r="C115" s="14"/>
      <c r="D115" s="77" t="s">
        <v>71</v>
      </c>
      <c r="E115" s="77"/>
      <c r="F115" s="88">
        <v>0</v>
      </c>
      <c r="G115" s="88">
        <v>1720</v>
      </c>
      <c r="H115" s="88">
        <v>1360</v>
      </c>
      <c r="I115" s="88">
        <v>0</v>
      </c>
      <c r="J115" s="135" t="e">
        <f t="shared" si="3"/>
        <v>#DIV/0!</v>
      </c>
    </row>
    <row r="116" spans="1:10" x14ac:dyDescent="0.25">
      <c r="A116" s="14">
        <v>3235</v>
      </c>
      <c r="B116" s="14">
        <v>61</v>
      </c>
      <c r="C116" s="14"/>
      <c r="D116" s="77" t="s">
        <v>71</v>
      </c>
      <c r="E116" s="77"/>
      <c r="F116" s="88">
        <v>0</v>
      </c>
      <c r="G116" s="88">
        <v>670</v>
      </c>
      <c r="H116" s="88">
        <v>0</v>
      </c>
      <c r="I116" s="88">
        <f>H116/G116*100</f>
        <v>0</v>
      </c>
      <c r="J116" s="135" t="e">
        <f t="shared" si="3"/>
        <v>#DIV/0!</v>
      </c>
    </row>
    <row r="117" spans="1:10" x14ac:dyDescent="0.25">
      <c r="A117" s="14">
        <v>3237</v>
      </c>
      <c r="B117" s="14">
        <v>31</v>
      </c>
      <c r="C117" s="14"/>
      <c r="D117" s="77" t="s">
        <v>169</v>
      </c>
      <c r="E117" s="77"/>
      <c r="F117" s="88">
        <v>0</v>
      </c>
      <c r="G117" s="88">
        <v>3800</v>
      </c>
      <c r="H117" s="88">
        <v>1324.44</v>
      </c>
      <c r="I117" s="88">
        <f t="shared" ref="I117:I118" si="9">H117/G117*100</f>
        <v>34.853684210526318</v>
      </c>
      <c r="J117" s="135" t="e">
        <f t="shared" ref="J117:J118" si="10">H117/F117*100</f>
        <v>#DIV/0!</v>
      </c>
    </row>
    <row r="118" spans="1:10" x14ac:dyDescent="0.25">
      <c r="A118" s="14">
        <v>3222</v>
      </c>
      <c r="B118" s="14">
        <v>53</v>
      </c>
      <c r="C118" s="14"/>
      <c r="D118" s="77" t="s">
        <v>169</v>
      </c>
      <c r="E118" s="77"/>
      <c r="F118" s="88">
        <v>0</v>
      </c>
      <c r="G118" s="88">
        <v>2395</v>
      </c>
      <c r="H118" s="88">
        <v>0</v>
      </c>
      <c r="I118" s="88">
        <f t="shared" si="9"/>
        <v>0</v>
      </c>
      <c r="J118" s="135" t="e">
        <f t="shared" si="10"/>
        <v>#DIV/0!</v>
      </c>
    </row>
    <row r="119" spans="1:10" x14ac:dyDescent="0.25">
      <c r="A119" s="14">
        <v>3238</v>
      </c>
      <c r="B119" s="14">
        <v>31</v>
      </c>
      <c r="C119" s="14"/>
      <c r="D119" s="77" t="s">
        <v>74</v>
      </c>
      <c r="E119" s="77"/>
      <c r="F119" s="88">
        <v>0</v>
      </c>
      <c r="G119" s="88">
        <v>1000</v>
      </c>
      <c r="H119" s="88">
        <v>0</v>
      </c>
      <c r="I119" s="88">
        <f>H119/G119*100</f>
        <v>0</v>
      </c>
      <c r="J119" s="135" t="e">
        <f t="shared" si="3"/>
        <v>#DIV/0!</v>
      </c>
    </row>
    <row r="120" spans="1:10" x14ac:dyDescent="0.25">
      <c r="A120" s="79">
        <v>329</v>
      </c>
      <c r="B120" s="14"/>
      <c r="C120" s="14"/>
      <c r="D120" s="112" t="s">
        <v>170</v>
      </c>
      <c r="E120" s="77"/>
      <c r="F120" s="125">
        <f>F121+F122+F123+F125</f>
        <v>3718.36</v>
      </c>
      <c r="G120" s="125">
        <f>G121+G122+G123+G125</f>
        <v>15160</v>
      </c>
      <c r="H120" s="125">
        <f>H121+H122+H123+H125</f>
        <v>6170.47</v>
      </c>
      <c r="I120" s="88">
        <f>H120/G120*100</f>
        <v>40.702308707124011</v>
      </c>
      <c r="J120" s="135">
        <f t="shared" si="3"/>
        <v>165.94600845534052</v>
      </c>
    </row>
    <row r="121" spans="1:10" x14ac:dyDescent="0.25">
      <c r="A121" s="14">
        <v>3299</v>
      </c>
      <c r="B121" s="14">
        <v>31</v>
      </c>
      <c r="C121" s="14"/>
      <c r="D121" s="77" t="s">
        <v>170</v>
      </c>
      <c r="E121" s="77"/>
      <c r="F121" s="88">
        <v>812.13</v>
      </c>
      <c r="G121" s="88">
        <v>2560</v>
      </c>
      <c r="H121" s="88">
        <v>395</v>
      </c>
      <c r="I121" s="88" t="s">
        <v>104</v>
      </c>
      <c r="J121" s="135">
        <f t="shared" si="3"/>
        <v>48.637533399825152</v>
      </c>
    </row>
    <row r="122" spans="1:10" x14ac:dyDescent="0.25">
      <c r="A122" s="14">
        <v>3299</v>
      </c>
      <c r="B122" s="14">
        <v>53</v>
      </c>
      <c r="C122" s="14"/>
      <c r="D122" s="77" t="s">
        <v>170</v>
      </c>
      <c r="E122" s="77"/>
      <c r="F122" s="88">
        <v>2906.23</v>
      </c>
      <c r="G122" s="88">
        <v>7700</v>
      </c>
      <c r="H122" s="88">
        <v>2015.47</v>
      </c>
      <c r="I122" s="88">
        <f t="shared" ref="I122:I133" si="11">H122/G122*100</f>
        <v>26.174935064935067</v>
      </c>
      <c r="J122" s="135">
        <f t="shared" si="3"/>
        <v>69.349982623536334</v>
      </c>
    </row>
    <row r="123" spans="1:10" x14ac:dyDescent="0.25">
      <c r="A123" s="14">
        <v>3299</v>
      </c>
      <c r="B123" s="14">
        <v>41</v>
      </c>
      <c r="C123" s="14"/>
      <c r="D123" s="77" t="s">
        <v>170</v>
      </c>
      <c r="E123" s="77"/>
      <c r="F123" s="88">
        <v>0</v>
      </c>
      <c r="G123" s="88">
        <v>4500</v>
      </c>
      <c r="H123" s="88">
        <v>3760</v>
      </c>
      <c r="I123" s="88">
        <f t="shared" si="11"/>
        <v>83.555555555555557</v>
      </c>
      <c r="J123" s="135" t="e">
        <f t="shared" si="3"/>
        <v>#DIV/0!</v>
      </c>
    </row>
    <row r="124" spans="1:10" x14ac:dyDescent="0.25">
      <c r="A124" s="14">
        <v>3299</v>
      </c>
      <c r="B124" s="14">
        <v>42034</v>
      </c>
      <c r="C124" s="14"/>
      <c r="D124" s="77" t="s">
        <v>170</v>
      </c>
      <c r="E124" s="77"/>
      <c r="F124" s="88">
        <v>0</v>
      </c>
      <c r="G124" s="88">
        <v>0</v>
      </c>
      <c r="H124" s="88">
        <v>0</v>
      </c>
      <c r="I124" s="88" t="e">
        <f t="shared" si="11"/>
        <v>#DIV/0!</v>
      </c>
      <c r="J124" s="135" t="e">
        <f t="shared" si="3"/>
        <v>#DIV/0!</v>
      </c>
    </row>
    <row r="125" spans="1:10" x14ac:dyDescent="0.25">
      <c r="A125" s="14">
        <v>3299</v>
      </c>
      <c r="B125" s="14">
        <v>61</v>
      </c>
      <c r="C125" s="14"/>
      <c r="D125" s="77" t="s">
        <v>170</v>
      </c>
      <c r="E125" s="77"/>
      <c r="F125" s="88">
        <v>0</v>
      </c>
      <c r="G125" s="88">
        <v>400</v>
      </c>
      <c r="H125" s="88">
        <v>0</v>
      </c>
      <c r="I125" s="88">
        <f t="shared" si="11"/>
        <v>0</v>
      </c>
      <c r="J125" s="135" t="e">
        <f t="shared" si="3"/>
        <v>#DIV/0!</v>
      </c>
    </row>
    <row r="126" spans="1:10" x14ac:dyDescent="0.25">
      <c r="A126" s="79">
        <v>4</v>
      </c>
      <c r="B126" s="14"/>
      <c r="C126" s="14"/>
      <c r="D126" s="112" t="s">
        <v>5</v>
      </c>
      <c r="E126" s="77"/>
      <c r="F126" s="125">
        <v>3399.13</v>
      </c>
      <c r="G126" s="125">
        <v>4826.05</v>
      </c>
      <c r="H126" s="125">
        <v>5055.6899999999996</v>
      </c>
      <c r="I126" s="88">
        <f t="shared" si="11"/>
        <v>104.75834274406604</v>
      </c>
      <c r="J126" s="135">
        <f t="shared" si="3"/>
        <v>148.73482332243836</v>
      </c>
    </row>
    <row r="127" spans="1:10" x14ac:dyDescent="0.25">
      <c r="A127" s="79">
        <v>42</v>
      </c>
      <c r="B127" s="14"/>
      <c r="C127" s="14"/>
      <c r="D127" s="112" t="s">
        <v>133</v>
      </c>
      <c r="E127" s="77"/>
      <c r="F127" s="125">
        <f>F128+F132</f>
        <v>0</v>
      </c>
      <c r="G127" s="125">
        <f>G128+G132</f>
        <v>0</v>
      </c>
      <c r="H127" s="125">
        <f>H128+H132</f>
        <v>388.18</v>
      </c>
      <c r="I127" s="88" t="e">
        <f t="shared" si="11"/>
        <v>#DIV/0!</v>
      </c>
      <c r="J127" s="135" t="e">
        <f t="shared" si="3"/>
        <v>#DIV/0!</v>
      </c>
    </row>
    <row r="128" spans="1:10" x14ac:dyDescent="0.25">
      <c r="A128" s="79">
        <v>422</v>
      </c>
      <c r="B128" s="14"/>
      <c r="C128" s="14"/>
      <c r="D128" s="112" t="s">
        <v>112</v>
      </c>
      <c r="E128" s="77"/>
      <c r="F128" s="125">
        <f>F129+F130</f>
        <v>0</v>
      </c>
      <c r="G128" s="125">
        <f>G129+G130+G131</f>
        <v>0</v>
      </c>
      <c r="H128" s="125">
        <f>H129+H130+H131</f>
        <v>0</v>
      </c>
      <c r="I128" s="88" t="e">
        <f t="shared" si="11"/>
        <v>#DIV/0!</v>
      </c>
      <c r="J128" s="135" t="e">
        <f t="shared" si="3"/>
        <v>#DIV/0!</v>
      </c>
    </row>
    <row r="129" spans="1:10" x14ac:dyDescent="0.25">
      <c r="A129" s="14">
        <v>4221</v>
      </c>
      <c r="B129" s="14">
        <v>53</v>
      </c>
      <c r="C129" s="14"/>
      <c r="D129" s="77" t="s">
        <v>110</v>
      </c>
      <c r="E129" s="77"/>
      <c r="F129" s="88">
        <v>0</v>
      </c>
      <c r="G129" s="88">
        <v>0</v>
      </c>
      <c r="H129" s="88">
        <v>0</v>
      </c>
      <c r="I129" s="88" t="e">
        <f t="shared" si="11"/>
        <v>#DIV/0!</v>
      </c>
      <c r="J129" s="135" t="e">
        <f t="shared" si="3"/>
        <v>#DIV/0!</v>
      </c>
    </row>
    <row r="130" spans="1:10" x14ac:dyDescent="0.25">
      <c r="A130" s="14">
        <v>4227</v>
      </c>
      <c r="B130" s="14">
        <v>53</v>
      </c>
      <c r="C130" s="14"/>
      <c r="D130" s="77" t="s">
        <v>131</v>
      </c>
      <c r="E130" s="77"/>
      <c r="F130" s="88">
        <v>0</v>
      </c>
      <c r="G130" s="88">
        <v>0</v>
      </c>
      <c r="H130" s="88">
        <v>0</v>
      </c>
      <c r="I130" s="88" t="e">
        <f t="shared" si="11"/>
        <v>#DIV/0!</v>
      </c>
      <c r="J130" s="135" t="e">
        <f t="shared" si="3"/>
        <v>#DIV/0!</v>
      </c>
    </row>
    <row r="131" spans="1:10" x14ac:dyDescent="0.25">
      <c r="A131" s="14">
        <v>4227</v>
      </c>
      <c r="B131" s="14">
        <v>42</v>
      </c>
      <c r="C131" s="14"/>
      <c r="D131" s="77" t="s">
        <v>131</v>
      </c>
      <c r="E131" s="77"/>
      <c r="F131" s="88">
        <v>0</v>
      </c>
      <c r="G131" s="88">
        <v>0</v>
      </c>
      <c r="H131" s="88">
        <v>0</v>
      </c>
      <c r="I131" s="88" t="e">
        <f t="shared" si="11"/>
        <v>#DIV/0!</v>
      </c>
      <c r="J131" s="135">
        <v>0</v>
      </c>
    </row>
    <row r="132" spans="1:10" x14ac:dyDescent="0.25">
      <c r="A132" s="79">
        <v>424</v>
      </c>
      <c r="B132" s="14"/>
      <c r="C132" s="14"/>
      <c r="D132" s="112" t="s">
        <v>124</v>
      </c>
      <c r="E132" s="77"/>
      <c r="F132" s="125">
        <v>0</v>
      </c>
      <c r="G132" s="125">
        <v>0</v>
      </c>
      <c r="H132" s="125">
        <v>388.18</v>
      </c>
      <c r="I132" s="88" t="e">
        <f t="shared" si="11"/>
        <v>#DIV/0!</v>
      </c>
      <c r="J132" s="135" t="e">
        <f t="shared" si="3"/>
        <v>#DIV/0!</v>
      </c>
    </row>
    <row r="133" spans="1:10" x14ac:dyDescent="0.25">
      <c r="A133" s="14">
        <v>4241</v>
      </c>
      <c r="B133" s="14">
        <v>51034</v>
      </c>
      <c r="C133" s="14"/>
      <c r="D133" s="77" t="s">
        <v>132</v>
      </c>
      <c r="E133" s="77"/>
      <c r="F133" s="88">
        <v>0</v>
      </c>
      <c r="G133" s="88">
        <v>0</v>
      </c>
      <c r="H133" s="88">
        <v>388.18</v>
      </c>
      <c r="I133" s="88" t="e">
        <f t="shared" si="11"/>
        <v>#DIV/0!</v>
      </c>
      <c r="J133" s="135" t="e">
        <f t="shared" si="3"/>
        <v>#DIV/0!</v>
      </c>
    </row>
    <row r="134" spans="1:10" ht="25.5" customHeight="1" x14ac:dyDescent="0.25">
      <c r="A134" s="82"/>
      <c r="B134" s="82"/>
      <c r="C134" s="213" t="s">
        <v>167</v>
      </c>
      <c r="D134" s="214"/>
      <c r="E134" s="85"/>
      <c r="F134" s="119">
        <v>0</v>
      </c>
      <c r="G134" s="119">
        <v>0</v>
      </c>
      <c r="H134" s="119">
        <v>0</v>
      </c>
      <c r="I134" s="90">
        <v>0</v>
      </c>
      <c r="J134" s="136" t="e">
        <f t="shared" si="3"/>
        <v>#DIV/0!</v>
      </c>
    </row>
    <row r="135" spans="1:10" x14ac:dyDescent="0.25">
      <c r="A135" s="79">
        <v>3</v>
      </c>
      <c r="B135" s="14"/>
      <c r="C135" s="14"/>
      <c r="D135" s="112" t="s">
        <v>3</v>
      </c>
      <c r="E135" s="77"/>
      <c r="F135" s="125">
        <v>0</v>
      </c>
      <c r="G135" s="125">
        <v>0</v>
      </c>
      <c r="H135" s="125">
        <v>0</v>
      </c>
      <c r="I135" s="88">
        <v>0</v>
      </c>
      <c r="J135" s="135" t="e">
        <f t="shared" ref="J135:J190" si="12">H135/F135*100</f>
        <v>#DIV/0!</v>
      </c>
    </row>
    <row r="136" spans="1:10" x14ac:dyDescent="0.25">
      <c r="A136" s="79">
        <v>32</v>
      </c>
      <c r="B136" s="14"/>
      <c r="C136" s="14"/>
      <c r="D136" s="112" t="s">
        <v>9</v>
      </c>
      <c r="E136" s="77"/>
      <c r="F136" s="125">
        <v>0</v>
      </c>
      <c r="G136" s="125">
        <v>0</v>
      </c>
      <c r="H136" s="125">
        <v>0</v>
      </c>
      <c r="I136" s="88">
        <v>0</v>
      </c>
      <c r="J136" s="135" t="e">
        <f t="shared" si="12"/>
        <v>#DIV/0!</v>
      </c>
    </row>
    <row r="137" spans="1:10" x14ac:dyDescent="0.25">
      <c r="A137" s="79">
        <v>323</v>
      </c>
      <c r="B137" s="14"/>
      <c r="C137" s="14"/>
      <c r="D137" s="151" t="s">
        <v>71</v>
      </c>
      <c r="E137" s="77"/>
      <c r="F137" s="125">
        <v>320</v>
      </c>
      <c r="G137" s="125">
        <v>0</v>
      </c>
      <c r="H137" s="125">
        <v>0</v>
      </c>
      <c r="I137" s="88">
        <v>0</v>
      </c>
      <c r="J137" s="135">
        <f t="shared" si="12"/>
        <v>0</v>
      </c>
    </row>
    <row r="138" spans="1:10" x14ac:dyDescent="0.25">
      <c r="A138" s="153">
        <v>3235</v>
      </c>
      <c r="B138" s="14">
        <v>110</v>
      </c>
      <c r="C138" s="14"/>
      <c r="D138" s="154" t="s">
        <v>71</v>
      </c>
      <c r="E138" s="77"/>
      <c r="F138" s="125">
        <v>320</v>
      </c>
      <c r="G138" s="125">
        <v>0</v>
      </c>
      <c r="H138" s="125">
        <v>0</v>
      </c>
      <c r="I138" s="88">
        <v>0</v>
      </c>
      <c r="J138" s="135">
        <f t="shared" si="12"/>
        <v>0</v>
      </c>
    </row>
    <row r="139" spans="1:10" x14ac:dyDescent="0.25">
      <c r="A139" s="153">
        <v>3237</v>
      </c>
      <c r="B139" s="14">
        <v>110</v>
      </c>
      <c r="C139" s="14"/>
      <c r="D139" s="152" t="s">
        <v>163</v>
      </c>
      <c r="E139" s="77"/>
      <c r="F139" s="125">
        <v>822.75</v>
      </c>
      <c r="G139" s="125">
        <v>0</v>
      </c>
      <c r="H139" s="125">
        <v>0</v>
      </c>
      <c r="I139" s="88">
        <v>0</v>
      </c>
      <c r="J139" s="135">
        <f t="shared" si="12"/>
        <v>0</v>
      </c>
    </row>
    <row r="140" spans="1:10" x14ac:dyDescent="0.25">
      <c r="A140" s="14">
        <v>3237</v>
      </c>
      <c r="B140" s="14">
        <v>110</v>
      </c>
      <c r="C140" s="14"/>
      <c r="D140" s="155" t="s">
        <v>163</v>
      </c>
      <c r="E140" s="77"/>
      <c r="F140" s="88">
        <v>822.75</v>
      </c>
      <c r="G140" s="125">
        <v>0</v>
      </c>
      <c r="H140" s="125">
        <v>0</v>
      </c>
      <c r="I140" s="88">
        <v>0</v>
      </c>
      <c r="J140" s="135">
        <f t="shared" si="12"/>
        <v>0</v>
      </c>
    </row>
    <row r="141" spans="1:10" ht="25.5" customHeight="1" x14ac:dyDescent="0.25">
      <c r="A141" s="82"/>
      <c r="B141" s="82"/>
      <c r="C141" s="213" t="s">
        <v>148</v>
      </c>
      <c r="D141" s="214"/>
      <c r="E141" s="85"/>
      <c r="F141" s="119">
        <v>0</v>
      </c>
      <c r="G141" s="119">
        <v>0</v>
      </c>
      <c r="H141" s="119">
        <v>0</v>
      </c>
      <c r="I141" s="90" t="e">
        <f>H141/G141*100</f>
        <v>#DIV/0!</v>
      </c>
      <c r="J141" s="136" t="e">
        <f t="shared" si="12"/>
        <v>#DIV/0!</v>
      </c>
    </row>
    <row r="142" spans="1:10" x14ac:dyDescent="0.25">
      <c r="A142" s="79">
        <v>3</v>
      </c>
      <c r="B142" s="14"/>
      <c r="C142" s="14"/>
      <c r="D142" s="112" t="s">
        <v>3</v>
      </c>
      <c r="E142" s="77"/>
      <c r="F142" s="125">
        <v>0</v>
      </c>
      <c r="G142" s="119">
        <v>0</v>
      </c>
      <c r="H142" s="119">
        <v>0</v>
      </c>
      <c r="I142" s="88" t="e">
        <f>H142/G142*100</f>
        <v>#DIV/0!</v>
      </c>
      <c r="J142" s="135" t="e">
        <f t="shared" si="12"/>
        <v>#DIV/0!</v>
      </c>
    </row>
    <row r="143" spans="1:10" x14ac:dyDescent="0.25">
      <c r="A143" s="79">
        <v>32</v>
      </c>
      <c r="B143" s="14"/>
      <c r="C143" s="14"/>
      <c r="D143" s="112" t="s">
        <v>9</v>
      </c>
      <c r="E143" s="77"/>
      <c r="F143" s="125">
        <v>0</v>
      </c>
      <c r="G143" s="119">
        <v>0</v>
      </c>
      <c r="H143" s="119">
        <v>0</v>
      </c>
      <c r="I143" s="88" t="e">
        <f>H143/G143*100</f>
        <v>#DIV/0!</v>
      </c>
      <c r="J143" s="135" t="e">
        <f t="shared" si="12"/>
        <v>#DIV/0!</v>
      </c>
    </row>
    <row r="144" spans="1:10" x14ac:dyDescent="0.25">
      <c r="A144" s="79">
        <v>329</v>
      </c>
      <c r="B144" s="14"/>
      <c r="C144" s="14"/>
      <c r="D144" s="112" t="s">
        <v>75</v>
      </c>
      <c r="E144" s="77"/>
      <c r="F144" s="125">
        <v>0</v>
      </c>
      <c r="G144" s="119">
        <v>0</v>
      </c>
      <c r="H144" s="119">
        <v>0</v>
      </c>
      <c r="I144" s="88">
        <v>0</v>
      </c>
      <c r="J144" s="135" t="e">
        <f t="shared" si="12"/>
        <v>#DIV/0!</v>
      </c>
    </row>
    <row r="145" spans="1:10" x14ac:dyDescent="0.25">
      <c r="A145" s="14">
        <v>3299</v>
      </c>
      <c r="B145" s="14">
        <v>110</v>
      </c>
      <c r="C145" s="14"/>
      <c r="D145" s="77" t="s">
        <v>75</v>
      </c>
      <c r="E145" s="77"/>
      <c r="F145" s="125">
        <v>0</v>
      </c>
      <c r="G145" s="119">
        <v>0</v>
      </c>
      <c r="H145" s="119">
        <v>0</v>
      </c>
      <c r="I145" s="88">
        <v>0</v>
      </c>
      <c r="J145" s="135" t="e">
        <f t="shared" si="12"/>
        <v>#DIV/0!</v>
      </c>
    </row>
    <row r="146" spans="1:10" x14ac:dyDescent="0.25">
      <c r="A146" s="79">
        <v>322</v>
      </c>
      <c r="B146" s="14"/>
      <c r="C146" s="127"/>
      <c r="D146" s="112" t="s">
        <v>111</v>
      </c>
      <c r="E146" s="77"/>
      <c r="F146" s="125">
        <v>0</v>
      </c>
      <c r="G146" s="125">
        <v>0</v>
      </c>
      <c r="H146" s="125">
        <v>0</v>
      </c>
      <c r="I146" s="88" t="e">
        <f t="shared" ref="I146:I179" si="13">H146/G146*100</f>
        <v>#DIV/0!</v>
      </c>
      <c r="J146" s="135">
        <v>0</v>
      </c>
    </row>
    <row r="147" spans="1:10" x14ac:dyDescent="0.25">
      <c r="A147" s="14">
        <v>3221</v>
      </c>
      <c r="B147" s="14">
        <v>110</v>
      </c>
      <c r="C147" s="127"/>
      <c r="D147" s="77" t="s">
        <v>101</v>
      </c>
      <c r="E147" s="77"/>
      <c r="F147" s="125">
        <v>0</v>
      </c>
      <c r="G147" s="88">
        <v>0</v>
      </c>
      <c r="H147" s="88">
        <v>0</v>
      </c>
      <c r="I147" s="88" t="e">
        <f t="shared" si="13"/>
        <v>#DIV/0!</v>
      </c>
      <c r="J147" s="135">
        <v>0</v>
      </c>
    </row>
    <row r="148" spans="1:10" x14ac:dyDescent="0.25">
      <c r="A148" s="79">
        <v>323</v>
      </c>
      <c r="B148" s="14"/>
      <c r="C148" s="127"/>
      <c r="D148" s="112" t="s">
        <v>67</v>
      </c>
      <c r="E148" s="77"/>
      <c r="F148" s="125">
        <v>0</v>
      </c>
      <c r="G148" s="125">
        <v>0</v>
      </c>
      <c r="H148" s="125">
        <v>0</v>
      </c>
      <c r="I148" s="88" t="e">
        <f t="shared" si="13"/>
        <v>#DIV/0!</v>
      </c>
      <c r="J148" s="135">
        <v>0</v>
      </c>
    </row>
    <row r="149" spans="1:10" x14ac:dyDescent="0.25">
      <c r="A149" s="14">
        <v>3235</v>
      </c>
      <c r="B149" s="14">
        <v>110</v>
      </c>
      <c r="C149" s="127"/>
      <c r="D149" s="77" t="s">
        <v>71</v>
      </c>
      <c r="E149" s="77"/>
      <c r="F149" s="125">
        <v>0</v>
      </c>
      <c r="G149" s="88">
        <v>0</v>
      </c>
      <c r="H149" s="88">
        <v>0</v>
      </c>
      <c r="I149" s="88" t="e">
        <f t="shared" si="13"/>
        <v>#DIV/0!</v>
      </c>
      <c r="J149" s="135">
        <v>0</v>
      </c>
    </row>
    <row r="150" spans="1:10" ht="22.5" customHeight="1" x14ac:dyDescent="0.25">
      <c r="A150" s="82"/>
      <c r="B150" s="82"/>
      <c r="C150" s="213" t="s">
        <v>149</v>
      </c>
      <c r="D150" s="214"/>
      <c r="E150" s="85"/>
      <c r="F150" s="119">
        <v>13566.95</v>
      </c>
      <c r="G150" s="119">
        <v>0</v>
      </c>
      <c r="H150" s="119">
        <v>13241.81</v>
      </c>
      <c r="I150" s="90" t="e">
        <f t="shared" si="13"/>
        <v>#DIV/0!</v>
      </c>
      <c r="J150" s="136">
        <v>0</v>
      </c>
    </row>
    <row r="151" spans="1:10" x14ac:dyDescent="0.25">
      <c r="A151" s="79">
        <v>4</v>
      </c>
      <c r="B151" s="14"/>
      <c r="C151" s="14"/>
      <c r="D151" s="112" t="s">
        <v>5</v>
      </c>
      <c r="E151" s="77"/>
      <c r="F151" s="125">
        <v>13566.95</v>
      </c>
      <c r="G151" s="125">
        <v>0</v>
      </c>
      <c r="H151" s="119">
        <v>13241.81</v>
      </c>
      <c r="I151" s="88" t="e">
        <f t="shared" si="13"/>
        <v>#DIV/0!</v>
      </c>
      <c r="J151" s="135">
        <v>0</v>
      </c>
    </row>
    <row r="152" spans="1:10" x14ac:dyDescent="0.25">
      <c r="A152" s="79">
        <v>42</v>
      </c>
      <c r="B152" s="14"/>
      <c r="C152" s="14"/>
      <c r="D152" s="112" t="s">
        <v>133</v>
      </c>
      <c r="E152" s="77"/>
      <c r="F152" s="125">
        <v>13566.95</v>
      </c>
      <c r="G152" s="126">
        <v>0</v>
      </c>
      <c r="H152" s="119">
        <v>13241.81</v>
      </c>
      <c r="I152" s="88" t="e">
        <f t="shared" si="13"/>
        <v>#DIV/0!</v>
      </c>
      <c r="J152" s="135">
        <v>0</v>
      </c>
    </row>
    <row r="153" spans="1:10" x14ac:dyDescent="0.25">
      <c r="A153" s="79">
        <v>424</v>
      </c>
      <c r="B153" s="14"/>
      <c r="C153" s="14"/>
      <c r="D153" s="112" t="s">
        <v>124</v>
      </c>
      <c r="E153" s="77"/>
      <c r="F153" s="125">
        <v>13566.95</v>
      </c>
      <c r="G153" s="125">
        <v>0</v>
      </c>
      <c r="H153" s="119">
        <v>13241.81</v>
      </c>
      <c r="I153" s="88" t="e">
        <f t="shared" si="13"/>
        <v>#DIV/0!</v>
      </c>
      <c r="J153" s="135">
        <v>0</v>
      </c>
    </row>
    <row r="154" spans="1:10" x14ac:dyDescent="0.25">
      <c r="A154" s="14">
        <v>4241</v>
      </c>
      <c r="B154" s="14">
        <v>51</v>
      </c>
      <c r="C154" s="14"/>
      <c r="D154" s="77" t="s">
        <v>132</v>
      </c>
      <c r="E154" s="77"/>
      <c r="F154" s="125">
        <v>13566.95</v>
      </c>
      <c r="G154" s="88">
        <v>0</v>
      </c>
      <c r="H154" s="119">
        <v>13241.81</v>
      </c>
      <c r="I154" s="88" t="e">
        <f t="shared" si="13"/>
        <v>#DIV/0!</v>
      </c>
      <c r="J154" s="135">
        <v>0</v>
      </c>
    </row>
    <row r="155" spans="1:10" x14ac:dyDescent="0.25">
      <c r="A155" s="14">
        <v>4241</v>
      </c>
      <c r="B155" s="14">
        <v>42</v>
      </c>
      <c r="C155" s="127"/>
      <c r="D155" s="77" t="s">
        <v>132</v>
      </c>
      <c r="E155" s="77"/>
      <c r="F155" s="125">
        <v>13566.95</v>
      </c>
      <c r="G155" s="88">
        <v>0</v>
      </c>
      <c r="H155" s="119">
        <v>13241.81</v>
      </c>
      <c r="I155" s="88" t="e">
        <f t="shared" si="13"/>
        <v>#DIV/0!</v>
      </c>
      <c r="J155" s="135">
        <v>0</v>
      </c>
    </row>
    <row r="156" spans="1:10" ht="24.75" customHeight="1" x14ac:dyDescent="0.25">
      <c r="A156" s="82"/>
      <c r="B156" s="82"/>
      <c r="C156" s="213" t="s">
        <v>154</v>
      </c>
      <c r="D156" s="214"/>
      <c r="E156" s="85"/>
      <c r="F156" s="119">
        <v>0</v>
      </c>
      <c r="G156" s="119">
        <v>0</v>
      </c>
      <c r="H156" s="119">
        <v>0</v>
      </c>
      <c r="I156" s="90" t="e">
        <f t="shared" si="13"/>
        <v>#DIV/0!</v>
      </c>
      <c r="J156" s="136">
        <v>0</v>
      </c>
    </row>
    <row r="157" spans="1:10" ht="16.5" customHeight="1" x14ac:dyDescent="0.25">
      <c r="A157" s="79">
        <v>3</v>
      </c>
      <c r="B157" s="14"/>
      <c r="C157" s="130"/>
      <c r="D157" s="128" t="s">
        <v>3</v>
      </c>
      <c r="E157" s="77"/>
      <c r="F157" s="125">
        <v>0</v>
      </c>
      <c r="G157" s="125">
        <v>0</v>
      </c>
      <c r="H157" s="125">
        <v>0</v>
      </c>
      <c r="I157" s="88" t="e">
        <f t="shared" si="13"/>
        <v>#DIV/0!</v>
      </c>
      <c r="J157" s="135">
        <v>0</v>
      </c>
    </row>
    <row r="158" spans="1:10" ht="16.5" customHeight="1" x14ac:dyDescent="0.25">
      <c r="A158" s="79">
        <v>32</v>
      </c>
      <c r="B158" s="14"/>
      <c r="C158" s="130"/>
      <c r="D158" s="128" t="s">
        <v>9</v>
      </c>
      <c r="E158" s="77"/>
      <c r="F158" s="125">
        <v>0</v>
      </c>
      <c r="G158" s="125">
        <v>0</v>
      </c>
      <c r="H158" s="125">
        <v>0</v>
      </c>
      <c r="I158" s="88" t="e">
        <f t="shared" si="13"/>
        <v>#DIV/0!</v>
      </c>
      <c r="J158" s="135">
        <v>0</v>
      </c>
    </row>
    <row r="159" spans="1:10" ht="16.5" customHeight="1" x14ac:dyDescent="0.25">
      <c r="A159" s="79">
        <v>323</v>
      </c>
      <c r="B159" s="14"/>
      <c r="C159" s="130"/>
      <c r="D159" s="128" t="s">
        <v>67</v>
      </c>
      <c r="E159" s="77"/>
      <c r="F159" s="125">
        <v>0</v>
      </c>
      <c r="G159" s="125">
        <v>0</v>
      </c>
      <c r="H159" s="125">
        <v>0</v>
      </c>
      <c r="I159" s="88" t="e">
        <f t="shared" si="13"/>
        <v>#DIV/0!</v>
      </c>
      <c r="J159" s="135">
        <v>0</v>
      </c>
    </row>
    <row r="160" spans="1:10" ht="16.5" customHeight="1" x14ac:dyDescent="0.25">
      <c r="A160" s="14">
        <v>3235</v>
      </c>
      <c r="B160" s="14">
        <v>110</v>
      </c>
      <c r="C160" s="130"/>
      <c r="D160" s="129" t="s">
        <v>71</v>
      </c>
      <c r="E160" s="77"/>
      <c r="F160" s="88">
        <v>0</v>
      </c>
      <c r="G160" s="88">
        <v>0</v>
      </c>
      <c r="H160" s="88">
        <v>0</v>
      </c>
      <c r="I160" s="88" t="e">
        <f t="shared" si="13"/>
        <v>#DIV/0!</v>
      </c>
      <c r="J160" s="135">
        <v>0</v>
      </c>
    </row>
    <row r="161" spans="1:10" ht="22.5" customHeight="1" x14ac:dyDescent="0.25">
      <c r="A161" s="82"/>
      <c r="B161" s="82"/>
      <c r="C161" s="213" t="s">
        <v>150</v>
      </c>
      <c r="D161" s="214"/>
      <c r="E161" s="85"/>
      <c r="F161" s="119">
        <v>27080.13</v>
      </c>
      <c r="G161" s="119">
        <v>37835.839999999997</v>
      </c>
      <c r="H161" s="119">
        <v>25630.32</v>
      </c>
      <c r="I161" s="90">
        <f t="shared" si="13"/>
        <v>67.740851002647233</v>
      </c>
      <c r="J161" s="136">
        <f t="shared" si="12"/>
        <v>94.646222156245187</v>
      </c>
    </row>
    <row r="162" spans="1:10" x14ac:dyDescent="0.25">
      <c r="A162" s="79">
        <v>3</v>
      </c>
      <c r="B162" s="14"/>
      <c r="C162" s="14"/>
      <c r="D162" s="112" t="s">
        <v>3</v>
      </c>
      <c r="E162" s="77"/>
      <c r="F162" s="125">
        <v>27080.13</v>
      </c>
      <c r="G162" s="125">
        <v>37835.839999999997</v>
      </c>
      <c r="H162" s="125">
        <v>25630.32</v>
      </c>
      <c r="I162" s="88">
        <f t="shared" si="13"/>
        <v>67.740851002647233</v>
      </c>
      <c r="J162" s="135">
        <f t="shared" si="12"/>
        <v>94.646222156245187</v>
      </c>
    </row>
    <row r="163" spans="1:10" x14ac:dyDescent="0.25">
      <c r="A163" s="79">
        <v>32</v>
      </c>
      <c r="B163" s="14"/>
      <c r="C163" s="14"/>
      <c r="D163" s="112" t="s">
        <v>9</v>
      </c>
      <c r="E163" s="77"/>
      <c r="F163" s="125">
        <v>27080.13</v>
      </c>
      <c r="G163" s="125">
        <v>37835.839999999997</v>
      </c>
      <c r="H163" s="125">
        <v>25630.32</v>
      </c>
      <c r="I163" s="88">
        <f t="shared" si="13"/>
        <v>67.740851002647233</v>
      </c>
      <c r="J163" s="135">
        <f t="shared" si="12"/>
        <v>94.646222156245187</v>
      </c>
    </row>
    <row r="164" spans="1:10" x14ac:dyDescent="0.25">
      <c r="A164" s="79">
        <v>322</v>
      </c>
      <c r="B164" s="14"/>
      <c r="C164" s="14"/>
      <c r="D164" s="112" t="s">
        <v>111</v>
      </c>
      <c r="E164" s="77"/>
      <c r="F164" s="125">
        <v>27080.13</v>
      </c>
      <c r="G164" s="125">
        <v>37835.839999999997</v>
      </c>
      <c r="H164" s="125">
        <v>25630.32</v>
      </c>
      <c r="I164" s="88">
        <f t="shared" si="13"/>
        <v>67.740851002647233</v>
      </c>
      <c r="J164" s="135">
        <f t="shared" si="12"/>
        <v>94.646222156245187</v>
      </c>
    </row>
    <row r="165" spans="1:10" x14ac:dyDescent="0.25">
      <c r="A165" s="14">
        <v>3222</v>
      </c>
      <c r="B165" s="14">
        <v>51</v>
      </c>
      <c r="C165" s="14"/>
      <c r="D165" s="77" t="s">
        <v>121</v>
      </c>
      <c r="E165" s="77"/>
      <c r="F165" s="125">
        <v>27080.13</v>
      </c>
      <c r="G165" s="125">
        <v>37835.839999999997</v>
      </c>
      <c r="H165" s="88">
        <v>25630.32</v>
      </c>
      <c r="I165" s="88">
        <f t="shared" si="13"/>
        <v>67.740851002647233</v>
      </c>
      <c r="J165" s="135">
        <f t="shared" si="12"/>
        <v>94.646222156245187</v>
      </c>
    </row>
    <row r="166" spans="1:10" ht="22.5" customHeight="1" x14ac:dyDescent="0.25">
      <c r="A166" s="82"/>
      <c r="B166" s="82"/>
      <c r="C166" s="213" t="s">
        <v>151</v>
      </c>
      <c r="D166" s="214"/>
      <c r="E166" s="85"/>
      <c r="F166" s="119">
        <v>0</v>
      </c>
      <c r="G166" s="119">
        <v>495</v>
      </c>
      <c r="H166" s="119">
        <v>495</v>
      </c>
      <c r="I166" s="90">
        <f t="shared" si="13"/>
        <v>100</v>
      </c>
      <c r="J166" s="135" t="e">
        <f t="shared" si="12"/>
        <v>#DIV/0!</v>
      </c>
    </row>
    <row r="167" spans="1:10" x14ac:dyDescent="0.25">
      <c r="A167" s="79">
        <v>3</v>
      </c>
      <c r="B167" s="14"/>
      <c r="C167" s="14"/>
      <c r="D167" s="112" t="s">
        <v>3</v>
      </c>
      <c r="E167" s="77"/>
      <c r="F167" s="125">
        <v>469.73</v>
      </c>
      <c r="G167" s="125">
        <v>495</v>
      </c>
      <c r="H167" s="125">
        <v>495</v>
      </c>
      <c r="I167" s="88">
        <f t="shared" si="13"/>
        <v>100</v>
      </c>
      <c r="J167" s="135">
        <f t="shared" si="12"/>
        <v>105.37968620271218</v>
      </c>
    </row>
    <row r="168" spans="1:10" x14ac:dyDescent="0.25">
      <c r="A168" s="79">
        <v>38</v>
      </c>
      <c r="B168" s="14"/>
      <c r="C168" s="14"/>
      <c r="D168" s="112" t="s">
        <v>134</v>
      </c>
      <c r="E168" s="77"/>
      <c r="F168" s="125">
        <v>469.73</v>
      </c>
      <c r="G168" s="125">
        <v>495</v>
      </c>
      <c r="H168" s="125">
        <v>495</v>
      </c>
      <c r="I168" s="88">
        <f t="shared" si="13"/>
        <v>100</v>
      </c>
      <c r="J168" s="135">
        <f t="shared" si="12"/>
        <v>105.37968620271218</v>
      </c>
    </row>
    <row r="169" spans="1:10" x14ac:dyDescent="0.25">
      <c r="A169" s="79">
        <v>381</v>
      </c>
      <c r="B169" s="14"/>
      <c r="C169" s="14"/>
      <c r="D169" s="112" t="s">
        <v>135</v>
      </c>
      <c r="E169" s="77"/>
      <c r="F169" s="125">
        <v>469.73</v>
      </c>
      <c r="G169" s="125">
        <v>495</v>
      </c>
      <c r="H169" s="125">
        <v>495</v>
      </c>
      <c r="I169" s="88">
        <f t="shared" si="13"/>
        <v>100</v>
      </c>
      <c r="J169" s="135">
        <f t="shared" si="12"/>
        <v>105.37968620271218</v>
      </c>
    </row>
    <row r="170" spans="1:10" x14ac:dyDescent="0.25">
      <c r="A170" s="14">
        <v>3812</v>
      </c>
      <c r="B170" s="14">
        <v>51</v>
      </c>
      <c r="C170" s="14"/>
      <c r="D170" s="77" t="s">
        <v>136</v>
      </c>
      <c r="E170" s="77"/>
      <c r="F170" s="88">
        <v>0</v>
      </c>
      <c r="G170" s="88">
        <v>0</v>
      </c>
      <c r="H170" s="88">
        <v>0</v>
      </c>
      <c r="I170" s="88"/>
      <c r="J170" s="135"/>
    </row>
    <row r="171" spans="1:10" ht="26.25" customHeight="1" x14ac:dyDescent="0.25">
      <c r="A171" s="46"/>
      <c r="B171" s="46"/>
      <c r="C171" s="217" t="s">
        <v>137</v>
      </c>
      <c r="D171" s="218"/>
      <c r="E171" s="121"/>
      <c r="F171" s="131">
        <v>13323.02</v>
      </c>
      <c r="G171" s="131">
        <v>51200.46</v>
      </c>
      <c r="H171" s="131">
        <v>49731.41</v>
      </c>
      <c r="I171" s="122">
        <f t="shared" si="13"/>
        <v>97.13078749683109</v>
      </c>
      <c r="J171" s="138">
        <f t="shared" si="12"/>
        <v>373.27430267311763</v>
      </c>
    </row>
    <row r="172" spans="1:10" ht="24" customHeight="1" x14ac:dyDescent="0.25">
      <c r="A172" s="82"/>
      <c r="B172" s="82"/>
      <c r="C172" s="213" t="s">
        <v>152</v>
      </c>
      <c r="D172" s="214"/>
      <c r="E172" s="85"/>
      <c r="F172" s="119">
        <v>10008.18</v>
      </c>
      <c r="G172" s="119">
        <v>22877.16</v>
      </c>
      <c r="H172" s="119">
        <v>15416.39</v>
      </c>
      <c r="I172" s="90">
        <f t="shared" si="13"/>
        <v>67.387691479187097</v>
      </c>
      <c r="J172" s="136">
        <f t="shared" si="12"/>
        <v>154.03789700025379</v>
      </c>
    </row>
    <row r="173" spans="1:10" x14ac:dyDescent="0.25">
      <c r="A173" s="79">
        <v>3</v>
      </c>
      <c r="B173" s="14"/>
      <c r="C173" s="14"/>
      <c r="D173" s="112" t="s">
        <v>3</v>
      </c>
      <c r="E173" s="77"/>
      <c r="F173" s="125">
        <v>0</v>
      </c>
      <c r="G173" s="125">
        <v>26880.560000000001</v>
      </c>
      <c r="H173" s="125">
        <v>19423.060000000001</v>
      </c>
      <c r="I173" s="88">
        <f t="shared" si="13"/>
        <v>72.256902385962192</v>
      </c>
      <c r="J173" s="135" t="e">
        <f t="shared" si="12"/>
        <v>#DIV/0!</v>
      </c>
    </row>
    <row r="174" spans="1:10" x14ac:dyDescent="0.25">
      <c r="A174" s="79">
        <v>31</v>
      </c>
      <c r="B174" s="14"/>
      <c r="C174" s="14"/>
      <c r="D174" s="112" t="s">
        <v>113</v>
      </c>
      <c r="E174" s="77"/>
      <c r="F174" s="125">
        <v>0</v>
      </c>
      <c r="G174" s="125">
        <v>20607.580000000002</v>
      </c>
      <c r="H174" s="125">
        <v>15334.18</v>
      </c>
      <c r="I174" s="88">
        <f t="shared" si="13"/>
        <v>74.410386857651403</v>
      </c>
      <c r="J174" s="135" t="e">
        <f t="shared" si="12"/>
        <v>#DIV/0!</v>
      </c>
    </row>
    <row r="175" spans="1:10" x14ac:dyDescent="0.25">
      <c r="A175" s="79">
        <v>311</v>
      </c>
      <c r="B175" s="14"/>
      <c r="C175" s="14"/>
      <c r="D175" s="112" t="s">
        <v>113</v>
      </c>
      <c r="E175" s="77"/>
      <c r="F175" s="125">
        <v>0</v>
      </c>
      <c r="G175" s="125">
        <v>0</v>
      </c>
      <c r="H175" s="125">
        <v>0</v>
      </c>
      <c r="I175" s="88" t="e">
        <f t="shared" si="13"/>
        <v>#DIV/0!</v>
      </c>
      <c r="J175" s="135" t="e">
        <f t="shared" si="12"/>
        <v>#DIV/0!</v>
      </c>
    </row>
    <row r="176" spans="1:10" x14ac:dyDescent="0.25">
      <c r="A176" s="14">
        <v>3111</v>
      </c>
      <c r="B176" s="14">
        <v>56</v>
      </c>
      <c r="C176" s="14"/>
      <c r="D176" s="77" t="s">
        <v>114</v>
      </c>
      <c r="E176" s="77"/>
      <c r="F176" s="88">
        <v>14747.2</v>
      </c>
      <c r="G176" s="88">
        <v>7891.4</v>
      </c>
      <c r="H176" s="88">
        <v>5236</v>
      </c>
      <c r="I176" s="88">
        <f t="shared" si="13"/>
        <v>66.350710900473942</v>
      </c>
      <c r="J176" s="135">
        <f t="shared" si="12"/>
        <v>35.505045025496365</v>
      </c>
    </row>
    <row r="177" spans="1:10" x14ac:dyDescent="0.25">
      <c r="A177" s="14">
        <v>3111</v>
      </c>
      <c r="B177" s="14">
        <v>110</v>
      </c>
      <c r="C177" s="14"/>
      <c r="D177" s="77" t="s">
        <v>114</v>
      </c>
      <c r="E177" s="77"/>
      <c r="F177" s="88">
        <v>6411</v>
      </c>
      <c r="G177" s="88">
        <v>10098.18</v>
      </c>
      <c r="H177" s="88">
        <v>10098.18</v>
      </c>
      <c r="I177" s="88">
        <v>100</v>
      </c>
      <c r="J177" s="135">
        <f t="shared" si="12"/>
        <v>157.51333645297146</v>
      </c>
    </row>
    <row r="178" spans="1:10" x14ac:dyDescent="0.25">
      <c r="A178" s="14">
        <v>3111</v>
      </c>
      <c r="B178" s="14">
        <v>19</v>
      </c>
      <c r="C178" s="14"/>
      <c r="D178" s="77" t="s">
        <v>114</v>
      </c>
      <c r="E178" s="77"/>
      <c r="F178" s="88">
        <v>16444.73</v>
      </c>
      <c r="G178" s="88">
        <v>0</v>
      </c>
      <c r="H178" s="88">
        <v>0</v>
      </c>
      <c r="I178" s="88"/>
      <c r="J178" s="135"/>
    </row>
    <row r="179" spans="1:10" x14ac:dyDescent="0.25">
      <c r="A179" s="14">
        <v>3111</v>
      </c>
      <c r="B179" s="14">
        <v>56</v>
      </c>
      <c r="C179" s="14"/>
      <c r="D179" s="77" t="s">
        <v>114</v>
      </c>
      <c r="E179" s="77"/>
      <c r="F179" s="88">
        <v>0</v>
      </c>
      <c r="G179" s="88">
        <v>2618</v>
      </c>
      <c r="H179" s="88">
        <v>0</v>
      </c>
      <c r="I179" s="88">
        <f t="shared" si="13"/>
        <v>0</v>
      </c>
      <c r="J179" s="135">
        <v>0</v>
      </c>
    </row>
    <row r="180" spans="1:10" x14ac:dyDescent="0.25">
      <c r="A180" s="14">
        <v>3111</v>
      </c>
      <c r="B180" s="14">
        <v>51</v>
      </c>
      <c r="C180" s="14"/>
      <c r="D180" s="77" t="s">
        <v>114</v>
      </c>
      <c r="E180" s="77"/>
      <c r="F180" s="88">
        <v>0</v>
      </c>
      <c r="G180" s="88">
        <v>0</v>
      </c>
      <c r="H180" s="88">
        <v>0</v>
      </c>
      <c r="I180" s="88">
        <v>0</v>
      </c>
      <c r="J180" s="135" t="e">
        <f t="shared" si="12"/>
        <v>#DIV/0!</v>
      </c>
    </row>
    <row r="181" spans="1:10" x14ac:dyDescent="0.25">
      <c r="A181" s="79">
        <v>312</v>
      </c>
      <c r="B181" s="14"/>
      <c r="C181" s="14"/>
      <c r="D181" s="112" t="s">
        <v>115</v>
      </c>
      <c r="E181" s="77"/>
      <c r="F181" s="125">
        <v>2900</v>
      </c>
      <c r="G181" s="125">
        <f>G182+G183</f>
        <v>1500</v>
      </c>
      <c r="H181" s="125">
        <f>H182+H183</f>
        <v>600</v>
      </c>
      <c r="I181" s="88">
        <f>H181/G181*100</f>
        <v>40</v>
      </c>
      <c r="J181" s="135">
        <f>H181/F181*100</f>
        <v>20.689655172413794</v>
      </c>
    </row>
    <row r="182" spans="1:10" x14ac:dyDescent="0.25">
      <c r="A182" s="91">
        <v>3121</v>
      </c>
      <c r="B182" s="14">
        <v>11</v>
      </c>
      <c r="C182" s="14"/>
      <c r="D182" s="77" t="s">
        <v>138</v>
      </c>
      <c r="E182" s="77"/>
      <c r="F182" s="88">
        <v>2900</v>
      </c>
      <c r="G182" s="88">
        <v>300</v>
      </c>
      <c r="H182" s="88">
        <v>300</v>
      </c>
      <c r="I182" s="88">
        <f>H182/G182*100</f>
        <v>100</v>
      </c>
      <c r="J182" s="135">
        <v>0</v>
      </c>
    </row>
    <row r="183" spans="1:10" x14ac:dyDescent="0.25">
      <c r="A183" s="14">
        <v>3121</v>
      </c>
      <c r="B183" s="14">
        <v>110</v>
      </c>
      <c r="C183" s="14"/>
      <c r="D183" s="77" t="s">
        <v>138</v>
      </c>
      <c r="E183" s="77"/>
      <c r="F183" s="88">
        <v>0</v>
      </c>
      <c r="G183" s="88">
        <v>1200</v>
      </c>
      <c r="H183" s="88">
        <v>300</v>
      </c>
      <c r="I183" s="88">
        <v>0</v>
      </c>
      <c r="J183" s="135" t="e">
        <f t="shared" si="12"/>
        <v>#DIV/0!</v>
      </c>
    </row>
    <row r="184" spans="1:10" x14ac:dyDescent="0.25">
      <c r="A184" s="79">
        <v>313</v>
      </c>
      <c r="B184" s="14"/>
      <c r="C184" s="14"/>
      <c r="D184" s="112" t="s">
        <v>127</v>
      </c>
      <c r="E184" s="77"/>
      <c r="F184" s="125">
        <v>0</v>
      </c>
      <c r="G184" s="125">
        <v>7750.48</v>
      </c>
      <c r="H184" s="125">
        <v>6281.43</v>
      </c>
      <c r="I184" s="88">
        <f>H184/G184*100</f>
        <v>81.045690073389011</v>
      </c>
      <c r="J184" s="135" t="e">
        <f t="shared" si="12"/>
        <v>#DIV/0!</v>
      </c>
    </row>
    <row r="185" spans="1:10" x14ac:dyDescent="0.25">
      <c r="A185" s="14">
        <v>3132</v>
      </c>
      <c r="B185" s="14">
        <v>502</v>
      </c>
      <c r="C185" s="14"/>
      <c r="D185" s="77" t="s">
        <v>126</v>
      </c>
      <c r="E185" s="77"/>
      <c r="F185" s="88">
        <v>3491.16</v>
      </c>
      <c r="G185" s="88">
        <v>1302.0899999999999</v>
      </c>
      <c r="H185" s="88">
        <v>863.94</v>
      </c>
      <c r="I185" s="88">
        <f>H185/G185*100</f>
        <v>66.350252286708297</v>
      </c>
      <c r="J185" s="135">
        <f t="shared" si="12"/>
        <v>24.746502595125978</v>
      </c>
    </row>
    <row r="186" spans="1:10" x14ac:dyDescent="0.25">
      <c r="A186" s="14">
        <v>3132</v>
      </c>
      <c r="B186" s="14">
        <v>110</v>
      </c>
      <c r="C186" s="14"/>
      <c r="D186" s="77" t="s">
        <v>126</v>
      </c>
      <c r="E186" s="77"/>
      <c r="F186" s="88">
        <v>1469.05</v>
      </c>
      <c r="G186" s="88">
        <v>2098.17</v>
      </c>
      <c r="H186" s="88">
        <v>1666.2</v>
      </c>
      <c r="I186" s="88">
        <f t="shared" ref="I186:I190" si="14">H186/G186*100</f>
        <v>79.412059080055471</v>
      </c>
      <c r="J186" s="135">
        <f t="shared" si="12"/>
        <v>113.42023756849666</v>
      </c>
    </row>
    <row r="187" spans="1:10" x14ac:dyDescent="0.25">
      <c r="A187" s="14">
        <v>3132</v>
      </c>
      <c r="B187" s="14">
        <v>12151</v>
      </c>
      <c r="C187" s="14"/>
      <c r="D187" s="77" t="s">
        <v>126</v>
      </c>
      <c r="E187" s="77"/>
      <c r="F187" s="88">
        <v>2790.27</v>
      </c>
      <c r="G187" s="88">
        <v>0</v>
      </c>
      <c r="H187" s="88">
        <v>0</v>
      </c>
      <c r="I187" s="88">
        <v>0</v>
      </c>
      <c r="J187" s="135">
        <v>0</v>
      </c>
    </row>
    <row r="188" spans="1:10" x14ac:dyDescent="0.25">
      <c r="A188" s="79">
        <v>32</v>
      </c>
      <c r="B188" s="14"/>
      <c r="C188" s="14"/>
      <c r="D188" s="112" t="s">
        <v>9</v>
      </c>
      <c r="E188" s="77"/>
      <c r="F188" s="125">
        <v>2037.88</v>
      </c>
      <c r="G188" s="125">
        <v>1372.72</v>
      </c>
      <c r="H188" s="125">
        <v>1258.74</v>
      </c>
      <c r="I188" s="88">
        <f t="shared" si="14"/>
        <v>91.69677720146862</v>
      </c>
      <c r="J188" s="135">
        <f t="shared" si="12"/>
        <v>61.767130547431634</v>
      </c>
    </row>
    <row r="189" spans="1:10" x14ac:dyDescent="0.25">
      <c r="A189" s="79">
        <v>321</v>
      </c>
      <c r="B189" s="14"/>
      <c r="C189" s="14"/>
      <c r="D189" s="112" t="s">
        <v>128</v>
      </c>
      <c r="E189" s="77"/>
      <c r="F189" s="125">
        <v>2037.88</v>
      </c>
      <c r="G189" s="125">
        <v>1372.72</v>
      </c>
      <c r="H189" s="125">
        <v>1258.74</v>
      </c>
      <c r="I189" s="88">
        <f t="shared" si="14"/>
        <v>91.69677720146862</v>
      </c>
      <c r="J189" s="135">
        <f t="shared" si="12"/>
        <v>61.767130547431634</v>
      </c>
    </row>
    <row r="190" spans="1:10" x14ac:dyDescent="0.25">
      <c r="A190" s="14">
        <v>3212</v>
      </c>
      <c r="B190" s="14">
        <v>110</v>
      </c>
      <c r="C190" s="14"/>
      <c r="D190" s="77" t="s">
        <v>139</v>
      </c>
      <c r="E190" s="77"/>
      <c r="F190" s="88">
        <v>2037.88</v>
      </c>
      <c r="G190" s="88">
        <v>1372.72</v>
      </c>
      <c r="H190" s="88">
        <v>1258.74</v>
      </c>
      <c r="I190" s="88">
        <f t="shared" si="14"/>
        <v>91.69677720146862</v>
      </c>
      <c r="J190" s="135">
        <f t="shared" si="12"/>
        <v>61.767130547431634</v>
      </c>
    </row>
    <row r="191" spans="1:10" x14ac:dyDescent="0.25">
      <c r="F191" s="37"/>
      <c r="G191" s="37"/>
      <c r="H191" s="37"/>
    </row>
  </sheetData>
  <mergeCells count="17">
    <mergeCell ref="C161:D161"/>
    <mergeCell ref="C166:D166"/>
    <mergeCell ref="C172:D172"/>
    <mergeCell ref="D1:I1"/>
    <mergeCell ref="C171:D171"/>
    <mergeCell ref="C2:D2"/>
    <mergeCell ref="C43:D43"/>
    <mergeCell ref="C5:J5"/>
    <mergeCell ref="C48:D48"/>
    <mergeCell ref="C59:D59"/>
    <mergeCell ref="C74:D74"/>
    <mergeCell ref="C83:D83"/>
    <mergeCell ref="C91:D91"/>
    <mergeCell ref="C134:D134"/>
    <mergeCell ref="C141:D141"/>
    <mergeCell ref="C156:D156"/>
    <mergeCell ref="C150:D150"/>
  </mergeCells>
  <pageMargins left="0.7" right="0.7" top="0.75" bottom="0.75" header="0.3" footer="0.3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SAŽETAK</vt:lpstr>
      <vt:lpstr> Račun prihoda i rashoda</vt:lpstr>
      <vt:lpstr>Rashodi i prihodi prema izvoru</vt:lpstr>
      <vt:lpstr>Rashodi prema funkcijskoj k </vt:lpstr>
      <vt:lpstr>Posebni dio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Jasna Magaš</cp:lastModifiedBy>
  <cp:lastPrinted>2025-03-28T08:03:25Z</cp:lastPrinted>
  <dcterms:created xsi:type="dcterms:W3CDTF">2022-08-12T12:51:27Z</dcterms:created>
  <dcterms:modified xsi:type="dcterms:W3CDTF">2026-07-17T08:09:12Z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Tablica ogledni format izvještaja o izvršenju proračuna JLP(R)S.xlsx</vt:lpwstr>
  </property>
</Properties>
</file>